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067347B0-8F87-40D1-A9CE-92748BD9352E}" xr6:coauthVersionLast="47" xr6:coauthVersionMax="47" xr10:uidLastSave="{00000000-0000-0000-0000-000000000000}"/>
  <bookViews>
    <workbookView xWindow="-120" yWindow="-120" windowWidth="20730" windowHeight="11160" tabRatio="795" activeTab="3" xr2:uid="{00000000-000D-0000-FFFF-FFFF00000000}"/>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5" l="1"/>
  <c r="G34" i="15" l="1"/>
  <c r="G29" i="15"/>
  <c r="F27" i="8" l="1"/>
  <c r="F28" i="8"/>
  <c r="F8" i="8" l="1"/>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l="1"/>
  <c r="K34" i="17"/>
  <c r="G16" i="15"/>
  <c r="K32" i="17"/>
  <c r="D10" i="15" l="1"/>
  <c r="I6" i="15" s="1"/>
  <c r="K33" i="17"/>
  <c r="I12" i="17" l="1"/>
  <c r="F7" i="8" l="1"/>
  <c r="K12" i="17" l="1"/>
</calcChain>
</file>

<file path=xl/sharedStrings.xml><?xml version="1.0" encoding="utf-8"?>
<sst xmlns="http://schemas.openxmlformats.org/spreadsheetml/2006/main" count="370" uniqueCount="226">
  <si>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</si>
  <si>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</si>
  <si>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</si>
  <si>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</si>
  <si>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</si>
  <si>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</si>
  <si>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</si>
  <si>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</si>
  <si>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</si>
  <si>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</si>
  <si>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</si>
  <si>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</si>
  <si>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</si>
  <si>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</si>
  <si>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</si>
  <si>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</si>
  <si>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</si>
  <si>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</si>
  <si>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</si>
  <si>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</si>
  <si>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</si>
  <si>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</si>
  <si>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</si>
  <si>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</si>
  <si>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</si>
  <si>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</si>
  <si>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</si>
  <si>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</si>
  <si>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</si>
  <si>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</si>
  <si>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</si>
  <si>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</si>
  <si>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</si>
  <si>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</si>
  <si>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</si>
  <si>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</si>
  <si>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</si>
  <si>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</si>
  <si>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</si>
  <si>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</si>
  <si>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</si>
  <si>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</si>
  <si>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</si>
  <si>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</si>
  <si>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</si>
  <si>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</si>
  <si>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</si>
  <si>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</si>
  <si>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</si>
  <si>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</si>
  <si>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</si>
  <si>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</si>
  <si>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</si>
  <si>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</si>
  <si>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</si>
  <si>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</si>
  <si>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</si>
  <si>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</si>
  <si>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</si>
  <si>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</si>
  <si>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</si>
  <si>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</si>
  <si>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</si>
  <si>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</si>
  <si>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</si>
  <si>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</si>
  <si>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</si>
  <si>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</si>
  <si>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</si>
  <si>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</si>
  <si>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</si>
  <si>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</si>
  <si>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</si>
  <si>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</si>
  <si>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</si>
  <si>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</si>
  <si>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</si>
  <si>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</si>
  <si>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</si>
  <si>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</si>
  <si>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</si>
  <si>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</si>
  <si>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</si>
  <si>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</si>
  <si>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</si>
  <si>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</si>
  <si>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</si>
  <si>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</si>
  <si>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</si>
  <si>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</si>
  <si>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</si>
  <si>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</si>
  <si>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</si>
  <si>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</si>
  <si>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</si>
  <si>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</si>
  <si>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</si>
  <si>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</si>
  <si>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</si>
  <si>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</si>
  <si>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</si>
  <si>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</si>
  <si>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</si>
  <si>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</si>
  <si>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</si>
  <si>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</si>
  <si>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</si>
  <si>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</si>
  <si>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</si>
  <si>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</si>
  <si>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</si>
  <si>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</si>
  <si>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</si>
  <si>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</si>
  <si>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</si>
  <si>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</si>
  <si>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</si>
  <si>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</si>
  <si>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</si>
  <si>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</si>
  <si>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</si>
  <si>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</si>
  <si>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</si>
  <si>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</si>
  <si>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</si>
  <si>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</si>
  <si>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</si>
  <si>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</si>
  <si>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</si>
  <si>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</si>
  <si>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</si>
  <si>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</si>
  <si>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</si>
  <si>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</si>
  <si>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</si>
  <si>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</si>
  <si>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</si>
  <si>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</si>
  <si>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</si>
  <si>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</si>
  <si>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</si>
  <si>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</si>
  <si>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</si>
  <si>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</si>
  <si>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</si>
  <si>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</si>
  <si>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</si>
  <si>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</si>
  <si>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</si>
  <si>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</si>
  <si>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</si>
  <si>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</si>
  <si>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</si>
  <si>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</si>
  <si>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</si>
  <si>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</si>
  <si>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</si>
  <si>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</si>
  <si>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</si>
  <si>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</si>
  <si>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</si>
  <si>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</si>
  <si>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</si>
  <si>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</si>
  <si>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</si>
  <si>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</si>
  <si>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</si>
  <si>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</si>
  <si>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</si>
  <si>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</si>
  <si>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</si>
  <si>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</si>
  <si>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</si>
  <si>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</si>
  <si>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Desde el comité institucional de archivo se ha adelantado la elaboración y revisión de la política de gestión documental de la empresa, estando pendiente algunos ajustes y aprobación.</t>
  </si>
  <si>
    <t>Hasta la fecha se han realizado 10 comités ordinarios de archivo en los cuales se adelantó la revisión del PINAR presentado por la subgerencia administrativa y por planeación, se construye un POA para el comité de archivo de acuerdo a los establecido en el PINAR , se revisa y construye la política de gestión documental, actualización de TRD , la necesidad de contratar mano de obra calificada para la organización de archivo</t>
  </si>
  <si>
    <t xml:space="preserve">Se dejó constancia de esta necesidad en el PINAR pero no se han adelantado las acciones pertinentes </t>
  </si>
  <si>
    <t xml:space="preserve">Se están adelantado acciones propias de PGD tales como PINAR y la política de GD, pero no se ha documentado de manera formal </t>
  </si>
  <si>
    <t>En el PINAR, en el comité institucional de archivo se ha manisfetado la necesidad de actualizarlas, el auxiliar administrativo de gestión documental ha adelantado la actualización, para lo cual se hace necesario la revisión y ajuste de un profesional con la pertinencia técnica y academica en conformidad con lo señalado con la Resolución 629 de 2018 del DAFP</t>
  </si>
  <si>
    <t>Se ha normalizado la producción documental desde el SIG de la empresa en las áreas de contratación, actos administrativos, actas de comités , planeación institucional y área financiera con su respectiva codificación y consecutivos, es necesario normalizar todos los procedimientos institucionales con su respectiva producción documental , así como la documentación de los procedimientos de recepción y radicación unificada</t>
  </si>
  <si>
    <t>Actualmente no exite un Fondo Acumulado de manera organizada, la necesidad esta manifiesta en la planeación institucional y se están adelantando los respectivos trámites contractuales</t>
  </si>
  <si>
    <t>No existe en la empresa CCD</t>
  </si>
  <si>
    <t xml:space="preserve">Existen TRD aprobadas y convalidadadas del año 2010, de las cuales se evidencia su falta de implementación </t>
  </si>
  <si>
    <t>El auxiliar administrativo de gestión documental esta actualizando las TRD, se han revisado desde el comité institucional de archivo, siendo necesario la revisión y ajuste por parte de un profesional con las competencias expresadas en la Resolución 618 de 2018 del DAFP</t>
  </si>
  <si>
    <t>No existe FUID en la empresa, pero su desarrollo quedó planteado en el PINAR</t>
  </si>
  <si>
    <t>No existe archivo central que cumpla con las disposiciones normativas, por lo tanto no se adelanta</t>
  </si>
  <si>
    <t>No se ha realizado</t>
  </si>
  <si>
    <t>Existen los procedimientos, estando pendiente su respectiva actualización en conformidad con el desarrollo del PGD institucional</t>
  </si>
  <si>
    <t>No existe un SIC en la empresa, pero quedó proyectado su desarrollo en el PINAR</t>
  </si>
  <si>
    <t>Cada areá conserva sus documentos de manera empirica sin contemplar los requerimientos técnicos del AGN</t>
  </si>
  <si>
    <t>Actualmente digitalmente lo indicado en la matriz ITA y se está estructurando el marco procedimental del SIG en el repositorio institucional , sin tener ningún desarrollo metodologico de SGDEA</t>
  </si>
  <si>
    <t>Se tiene acceso en la pagina web de la entidad en el repositorio y en el micrositio de transparencia</t>
  </si>
  <si>
    <t>En el repositorio institucional se cuenta con acceso con contraseña</t>
  </si>
  <si>
    <t>Se cuenta con facilidad de acceso a las historias clinicas y la consulta de marco procedimental que se ha cargado en el repositorio institucional</t>
  </si>
  <si>
    <t>Se ha sensibilizado de la importancia de la política institucional de gestión documental desde el comité de archivo a las directivas institucional, pero es necesario hacerlo a todo el personal y adelantar instancias de capacitación al respecto</t>
  </si>
  <si>
    <t>Las acciones adelantadas desde el comité institucional de archivo se han alineada con el SIG , cuyo eje articulador ha sido el plan de desarrollo institucional</t>
  </si>
  <si>
    <t>Ajustar política de acuerdo a la normativo</t>
  </si>
  <si>
    <t>Diciembre de 2021</t>
  </si>
  <si>
    <t>NA</t>
  </si>
  <si>
    <t>Diagnostico llevado a cabo por el contratista  de procesos de gestión documental</t>
  </si>
  <si>
    <t>Septiembre de 2021</t>
  </si>
  <si>
    <t>Documentar el PGD de acuerdo al lineamiento de AGN</t>
  </si>
  <si>
    <t>Revisión, ajuste y actualización de TRD por parte del contratista de procesos de gestión documental , así como su respectiva aprobación en comité institucional de gestión y desempeño y  proceso de convalidación ante el comité departamental de archivo</t>
  </si>
  <si>
    <t>Actualizar los procedimientos de producción documental en conformidad con el desarrollo del PGD institucional</t>
  </si>
  <si>
    <t>Organizar 200 metros lineales de fondo documental con los requerimientos técnicos del AGN</t>
  </si>
  <si>
    <t>CCD elaborados y publicados en la página web de la entidad de acuerdo a los metros lineales de fondo documental organizados</t>
  </si>
  <si>
    <t>Actualizar TRD en conformidad con la actual estructura organizacional y procedimental</t>
  </si>
  <si>
    <t>Diligenciar el FUID de los metros lineales de fondo documental organizados</t>
  </si>
  <si>
    <t>Diligenciar el FUID de los metros lineales de fondo documental organizados del archivo central.</t>
  </si>
  <si>
    <t>Organizar un archivo central con los requerimientos técnicos del AGN y transferir los documentos necesarios de los metros lineales de fondo documental a organizar</t>
  </si>
  <si>
    <t>Depurar los archivos requeridos en conformidad con lo reglamentario, y las TRD actualizadas</t>
  </si>
  <si>
    <t>Documentar los procedimientos de disposición final de documentos en conformidad con el PGD</t>
  </si>
  <si>
    <t xml:space="preserve">Elaborar, aprobar e implementar el SIC en conformidad con lo planteado en el PINAR </t>
  </si>
  <si>
    <t>Conservar los documentos fisicos en conformidad con lo expuesto en las TRD y el acompañlamientos del contratista de procesos de gestión documental</t>
  </si>
  <si>
    <t>Documentar el SGDEA institucional e implementarlos en conformidad a lo normativo y con el alcance planteado en el PINAR</t>
  </si>
  <si>
    <t>Establecer las categorías, derechos y restricciones de acceso a documentos electronicos en conformidad con el SGDEA y el plan de seguridad y privacidad de la información</t>
  </si>
  <si>
    <t>Parametrizar las tablas de control de acceso en conformidad con el SGDEA</t>
  </si>
  <si>
    <t xml:space="preserve">Establecer los requisitos  de ntegridad, autenticidad, inalterabilidad, disponibilidad, preservación y metadatos de los documentos electrónicos de archivo en el Sistema de Gestión de Documento Electrónico en la formulación de SGDEA </t>
  </si>
  <si>
    <t>Dar tratamiento a los expedientes electronicos en conformidad con lo planteado en el SGDEA</t>
  </si>
  <si>
    <t>Establecer los Mecanismos o controles técnicos en los Sistemas de Información  para restringir el acceso a los documentos en entorno electrónico en conformidad con el SGDEA y el plan de seguridad y privacidad de la información</t>
  </si>
  <si>
    <t>Articular las acciones necesarias para alinear la politica de gestión documental con la política ambiental en los comites institucionales de archivo y ambiental ,tomando como referencia  las recomendaciones FURAG  al respecto y los lineamientos ambientales vigentes</t>
  </si>
  <si>
    <t>Octubre de 2021</t>
  </si>
  <si>
    <t>Documentar los procedimientos de acceso y consulta de  la información de archivo en conformidad con el SGDEA</t>
  </si>
  <si>
    <t>Sensibilizar y capacitar en materia de archivo en el marco del plan de capacitaciones institucional y por parte del contratista de procesos de gestión documental</t>
  </si>
  <si>
    <t>Armonizar el PGD con la política de calidad de la institución</t>
  </si>
  <si>
    <t>Se cuenta con el respectivo acto administrativo de creación  del comité de archivo y la elaboración del PINAR de acuerdo a la metodología del AGN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</si>
</sst>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4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8" fillId="0" borderId="84"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0" borderId="95" xfId="0" applyFont="1" applyBorder="1" applyAlignment="1">
      <alignment horizontal="center" vertical="center"/>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8" fillId="0" borderId="78" xfId="0" applyNumberFormat="1" applyFont="1" applyBorder="1" applyAlignment="1">
      <alignment vertical="center"/>
    </xf>
    <xf numFmtId="0" fontId="26" fillId="0" borderId="79" xfId="0" applyFont="1" applyBorder="1" applyAlignment="1">
      <alignment vertical="center" wrapText="1"/>
    </xf>
    <xf numFmtId="0" fontId="26" fillId="0" borderId="80" xfId="0" applyFont="1" applyBorder="1" applyAlignment="1">
      <alignment vertical="center" wrapText="1"/>
    </xf>
    <xf numFmtId="0" fontId="26" fillId="0" borderId="89" xfId="0" applyFont="1" applyBorder="1" applyAlignment="1">
      <alignment vertical="center" wrapText="1"/>
    </xf>
    <xf numFmtId="0" fontId="26" fillId="0" borderId="84" xfId="0" applyFont="1" applyBorder="1" applyAlignment="1">
      <alignment vertical="center" wrapText="1"/>
    </xf>
    <xf numFmtId="0" fontId="26" fillId="0" borderId="79" xfId="0" applyFont="1" applyBorder="1" applyAlignment="1">
      <alignment horizontal="center" vertical="center" wrapText="1"/>
    </xf>
    <xf numFmtId="0" fontId="7" fillId="0" borderId="95" xfId="0" applyFont="1" applyFill="1" applyBorder="1" applyAlignment="1">
      <alignment horizontal="center" vertical="center" wrapText="1"/>
    </xf>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164" fontId="38" fillId="0" borderId="42" xfId="0" applyNumberFormat="1"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0" fontId="38" fillId="0" borderId="42" xfId="0" applyFont="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38" fillId="0" borderId="57" xfId="0" applyFont="1" applyBorder="1" applyAlignment="1">
      <alignment horizontal="center" vertical="center" wrapText="1"/>
    </xf>
    <xf numFmtId="164" fontId="38" fillId="0" borderId="57"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25" fillId="0" borderId="0" xfId="0" applyFont="1" applyAlignment="1">
      <alignment horizontal="center"/>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9063440"/>
        <c:axId val="-329062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41.984999999999999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9063440"/>
        <c:axId val="-329062896"/>
      </c:scatterChart>
      <c:catAx>
        <c:axId val="-32906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2896"/>
        <c:crosses val="autoZero"/>
        <c:auto val="1"/>
        <c:lblAlgn val="ctr"/>
        <c:lblOffset val="100"/>
        <c:noMultiLvlLbl val="0"/>
      </c:catAx>
      <c:valAx>
        <c:axId val="-329062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9058544"/>
        <c:axId val="-3290569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56</c:v>
                </c:pt>
                <c:pt idx="1">
                  <c:v>35.6</c:v>
                </c:pt>
                <c:pt idx="2">
                  <c:v>24</c:v>
                </c:pt>
                <c:pt idx="3">
                  <c:v>52.5</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9058544"/>
        <c:axId val="-329056912"/>
      </c:scatterChart>
      <c:catAx>
        <c:axId val="-329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6912"/>
        <c:crosses val="autoZero"/>
        <c:auto val="1"/>
        <c:lblAlgn val="ctr"/>
        <c:lblOffset val="100"/>
        <c:noMultiLvlLbl val="0"/>
      </c:catAx>
      <c:valAx>
        <c:axId val="-32905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12</xdr:row>
      <xdr:rowOff>583827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showGridLines="0" zoomScale="90" zoomScaleNormal="90" workbookViewId="0">
      <selection activeCell="D7" sqref="D7:P7"/>
    </sheetView>
  </sheetViews>
  <sheetFormatPr baseColWidth="10" defaultColWidth="0" defaultRowHeight="15" zeroHeight="1" x14ac:dyDescent="0.25"/>
  <cols>
    <col min="1" max="1" width="1.140625" style="141" customWidth="1"/>
    <col min="2" max="2" width="0.85546875" style="141" customWidth="1"/>
    <col min="3" max="17" width="11.42578125" style="141" customWidth="1"/>
    <col min="18" max="18" width="1.28515625" style="141" customWidth="1"/>
    <col min="19" max="19" width="1.42578125" style="141" customWidth="1"/>
    <col min="20" max="16384" width="11.42578125" style="141" hidden="1"/>
  </cols>
  <sheetData>
    <row r="1" spans="2:18" ht="8.25" customHeight="1" thickBot="1" x14ac:dyDescent="0.3"/>
    <row r="2" spans="2:18" ht="91.5" customHeight="1" x14ac:dyDescent="0.25">
      <c r="B2" s="138"/>
      <c r="C2" s="139"/>
      <c r="D2" s="139"/>
      <c r="E2" s="139"/>
      <c r="F2" s="139"/>
      <c r="G2" s="139"/>
      <c r="H2" s="139"/>
      <c r="I2" s="139"/>
      <c r="J2" s="139"/>
      <c r="K2" s="139"/>
      <c r="L2" s="139"/>
      <c r="M2" s="139"/>
      <c r="N2" s="139"/>
      <c r="O2" s="139"/>
      <c r="P2" s="139"/>
      <c r="Q2" s="139"/>
      <c r="R2" s="140"/>
    </row>
    <row r="3" spans="2:18" ht="27.95" customHeight="1" x14ac:dyDescent="0.25">
      <c r="B3" s="142"/>
      <c r="C3" s="172" t="s">
        <v>172</v>
      </c>
      <c r="D3" s="172"/>
      <c r="E3" s="172"/>
      <c r="F3" s="172"/>
      <c r="G3" s="172"/>
      <c r="H3" s="172"/>
      <c r="I3" s="172"/>
      <c r="J3" s="172"/>
      <c r="K3" s="172"/>
      <c r="L3" s="172"/>
      <c r="M3" s="172"/>
      <c r="N3" s="172"/>
      <c r="O3" s="172"/>
      <c r="P3" s="172"/>
      <c r="Q3" s="172"/>
      <c r="R3" s="143"/>
    </row>
    <row r="4" spans="2:18" s="147" customFormat="1" ht="3.95" customHeight="1" x14ac:dyDescent="0.25">
      <c r="B4" s="144"/>
      <c r="C4" s="145"/>
      <c r="D4" s="145"/>
      <c r="E4" s="145"/>
      <c r="F4" s="145"/>
      <c r="G4" s="145"/>
      <c r="H4" s="145"/>
      <c r="I4" s="145"/>
      <c r="J4" s="145"/>
      <c r="K4" s="145"/>
      <c r="L4" s="145"/>
      <c r="M4" s="145"/>
      <c r="N4" s="145"/>
      <c r="O4" s="145"/>
      <c r="P4" s="145"/>
      <c r="Q4" s="145"/>
      <c r="R4" s="146"/>
    </row>
    <row r="5" spans="2:18" ht="27.95" customHeight="1" x14ac:dyDescent="0.25">
      <c r="B5" s="142"/>
      <c r="C5" s="172" t="s">
        <v>37</v>
      </c>
      <c r="D5" s="172"/>
      <c r="E5" s="172"/>
      <c r="F5" s="172"/>
      <c r="G5" s="172"/>
      <c r="H5" s="172"/>
      <c r="I5" s="172"/>
      <c r="J5" s="172"/>
      <c r="K5" s="172"/>
      <c r="L5" s="172"/>
      <c r="M5" s="172"/>
      <c r="N5" s="172"/>
      <c r="O5" s="172"/>
      <c r="P5" s="172"/>
      <c r="Q5" s="172"/>
      <c r="R5" s="143"/>
    </row>
    <row r="6" spans="2:18" ht="24" customHeight="1" x14ac:dyDescent="0.25">
      <c r="B6" s="142"/>
      <c r="C6" s="148"/>
      <c r="D6" s="148"/>
      <c r="E6" s="148"/>
      <c r="F6" s="148"/>
      <c r="G6" s="148"/>
      <c r="H6" s="148"/>
      <c r="I6" s="148"/>
      <c r="J6" s="148"/>
      <c r="K6" s="148"/>
      <c r="L6" s="148"/>
      <c r="M6" s="148"/>
      <c r="N6" s="148"/>
      <c r="O6" s="148"/>
      <c r="P6" s="148"/>
      <c r="Q6" s="148"/>
      <c r="R6" s="143"/>
    </row>
    <row r="7" spans="2:18" ht="20.25" x14ac:dyDescent="0.25">
      <c r="B7" s="142"/>
      <c r="C7" s="148"/>
      <c r="D7" s="173" t="s">
        <v>104</v>
      </c>
      <c r="E7" s="173"/>
      <c r="F7" s="173"/>
      <c r="G7" s="173"/>
      <c r="H7" s="173"/>
      <c r="I7" s="173"/>
      <c r="J7" s="173"/>
      <c r="K7" s="173"/>
      <c r="L7" s="173"/>
      <c r="M7" s="173"/>
      <c r="N7" s="173"/>
      <c r="O7" s="173"/>
      <c r="P7" s="173"/>
      <c r="Q7" s="148"/>
      <c r="R7" s="143"/>
    </row>
    <row r="8" spans="2:18" x14ac:dyDescent="0.25">
      <c r="B8" s="142"/>
      <c r="C8" s="148"/>
      <c r="D8" s="148"/>
      <c r="E8" s="148"/>
      <c r="F8" s="148"/>
      <c r="G8" s="148"/>
      <c r="H8" s="148"/>
      <c r="I8" s="148"/>
      <c r="J8" s="148"/>
      <c r="K8" s="148"/>
      <c r="L8" s="148"/>
      <c r="M8" s="148"/>
      <c r="N8" s="148"/>
      <c r="O8" s="148"/>
      <c r="P8" s="148"/>
      <c r="Q8" s="148"/>
      <c r="R8" s="143"/>
    </row>
    <row r="9" spans="2:18" x14ac:dyDescent="0.25">
      <c r="B9" s="142"/>
      <c r="C9" s="148"/>
      <c r="D9" s="148"/>
      <c r="E9" s="148"/>
      <c r="F9" s="148"/>
      <c r="G9" s="148"/>
      <c r="H9" s="148"/>
      <c r="I9" s="148"/>
      <c r="J9" s="148"/>
      <c r="K9" s="148"/>
      <c r="L9" s="148"/>
      <c r="M9" s="148"/>
      <c r="N9" s="148"/>
      <c r="O9" s="148"/>
      <c r="P9" s="148"/>
      <c r="Q9" s="148"/>
      <c r="R9" s="143"/>
    </row>
    <row r="10" spans="2:18" ht="24.75" customHeight="1" x14ac:dyDescent="0.25">
      <c r="B10" s="142"/>
      <c r="D10" s="173" t="s">
        <v>4</v>
      </c>
      <c r="E10" s="173"/>
      <c r="F10" s="173"/>
      <c r="G10" s="173"/>
      <c r="H10" s="173"/>
      <c r="I10" s="173"/>
      <c r="J10" s="173"/>
      <c r="K10" s="173"/>
      <c r="L10" s="173"/>
      <c r="M10" s="173"/>
      <c r="N10" s="173"/>
      <c r="O10" s="173"/>
      <c r="P10" s="173"/>
      <c r="Q10" s="149"/>
      <c r="R10" s="143"/>
    </row>
    <row r="11" spans="2:18" ht="15" customHeight="1" x14ac:dyDescent="0.25">
      <c r="B11" s="142"/>
      <c r="C11" s="148"/>
      <c r="D11" s="148"/>
      <c r="E11" s="148"/>
      <c r="F11" s="148"/>
      <c r="G11" s="148"/>
      <c r="H11" s="148"/>
      <c r="I11" s="148"/>
      <c r="J11" s="148"/>
      <c r="K11" s="148"/>
      <c r="L11" s="148"/>
      <c r="M11" s="148"/>
      <c r="N11" s="148"/>
      <c r="O11" s="148"/>
      <c r="P11" s="148"/>
      <c r="Q11" s="148"/>
      <c r="R11" s="143"/>
    </row>
    <row r="12" spans="2:18" ht="15" customHeight="1" x14ac:dyDescent="0.25">
      <c r="B12" s="142"/>
      <c r="C12" s="148"/>
      <c r="D12" s="148"/>
      <c r="E12" s="148"/>
      <c r="F12" s="148"/>
      <c r="G12" s="148"/>
      <c r="H12" s="148"/>
      <c r="I12" s="148"/>
      <c r="J12" s="148"/>
      <c r="K12" s="148"/>
      <c r="L12" s="148"/>
      <c r="M12" s="148"/>
      <c r="N12" s="148"/>
      <c r="O12" s="148"/>
      <c r="P12" s="148"/>
      <c r="Q12" s="148"/>
      <c r="R12" s="143"/>
    </row>
    <row r="13" spans="2:18" ht="24.75" customHeight="1" x14ac:dyDescent="0.25">
      <c r="B13" s="142"/>
      <c r="D13" s="173" t="s">
        <v>144</v>
      </c>
      <c r="E13" s="173"/>
      <c r="F13" s="173"/>
      <c r="G13" s="173"/>
      <c r="H13" s="173"/>
      <c r="I13" s="173"/>
      <c r="J13" s="173"/>
      <c r="K13" s="173"/>
      <c r="L13" s="173"/>
      <c r="M13" s="173"/>
      <c r="N13" s="173"/>
      <c r="O13" s="173"/>
      <c r="P13" s="173"/>
      <c r="Q13" s="149"/>
      <c r="R13" s="143"/>
    </row>
    <row r="14" spans="2:18" ht="15" customHeight="1" x14ac:dyDescent="0.25">
      <c r="B14" s="142"/>
      <c r="C14" s="148"/>
      <c r="D14" s="148"/>
      <c r="E14" s="148"/>
      <c r="F14" s="148"/>
      <c r="G14" s="148"/>
      <c r="H14" s="148"/>
      <c r="I14" s="148"/>
      <c r="J14" s="148"/>
      <c r="K14" s="148"/>
      <c r="L14" s="148"/>
      <c r="M14" s="148"/>
      <c r="N14" s="148"/>
      <c r="O14" s="148"/>
      <c r="P14" s="148"/>
      <c r="Q14" s="148"/>
      <c r="R14" s="143"/>
    </row>
    <row r="15" spans="2:18" ht="15" customHeight="1" x14ac:dyDescent="0.25">
      <c r="B15" s="142"/>
      <c r="C15" s="148"/>
      <c r="D15" s="148"/>
      <c r="E15" s="148"/>
      <c r="F15" s="148"/>
      <c r="G15" s="148"/>
      <c r="H15" s="148"/>
      <c r="I15" s="148"/>
      <c r="J15" s="148"/>
      <c r="K15" s="148"/>
      <c r="L15" s="148"/>
      <c r="M15" s="148"/>
      <c r="N15" s="148"/>
      <c r="O15" s="148"/>
      <c r="P15" s="148"/>
      <c r="Q15" s="148"/>
      <c r="R15" s="143"/>
    </row>
    <row r="16" spans="2:18" ht="24.75" customHeight="1" x14ac:dyDescent="0.25">
      <c r="B16" s="142"/>
      <c r="D16" s="173" t="s">
        <v>145</v>
      </c>
      <c r="E16" s="173"/>
      <c r="F16" s="173"/>
      <c r="G16" s="173"/>
      <c r="H16" s="173"/>
      <c r="I16" s="173"/>
      <c r="J16" s="173"/>
      <c r="K16" s="173"/>
      <c r="L16" s="173"/>
      <c r="M16" s="173"/>
      <c r="N16" s="173"/>
      <c r="O16" s="173"/>
      <c r="P16" s="173"/>
      <c r="Q16" s="149"/>
      <c r="R16" s="143"/>
    </row>
    <row r="17" spans="2:18" ht="20.100000000000001" customHeight="1" x14ac:dyDescent="0.25">
      <c r="B17" s="142"/>
      <c r="C17" s="148"/>
      <c r="D17" s="148"/>
      <c r="E17" s="148"/>
      <c r="F17" s="148"/>
      <c r="G17" s="148"/>
      <c r="H17" s="148"/>
      <c r="I17" s="148"/>
      <c r="J17" s="148"/>
      <c r="K17" s="148"/>
      <c r="L17" s="148"/>
      <c r="M17" s="148"/>
      <c r="N17" s="148"/>
      <c r="O17" s="148"/>
      <c r="P17" s="148"/>
      <c r="Q17" s="148"/>
      <c r="R17" s="143"/>
    </row>
    <row r="18" spans="2:18" ht="18.75" customHeight="1" thickBot="1" x14ac:dyDescent="0.3">
      <c r="B18" s="150"/>
      <c r="C18" s="151"/>
      <c r="D18" s="151"/>
      <c r="E18" s="151"/>
      <c r="F18" s="151"/>
      <c r="G18" s="151"/>
      <c r="H18" s="151"/>
      <c r="I18" s="151"/>
      <c r="J18" s="151"/>
      <c r="K18" s="151"/>
      <c r="L18" s="151"/>
      <c r="M18" s="151"/>
      <c r="N18" s="151"/>
      <c r="O18" s="151"/>
      <c r="P18" s="151"/>
      <c r="Q18" s="151"/>
      <c r="R18" s="152"/>
    </row>
    <row r="19" spans="2:18" x14ac:dyDescent="0.25"/>
  </sheetData>
  <mergeCells count="6">
    <mergeCell ref="C3:Q3"/>
    <mergeCell ref="D10:P10"/>
    <mergeCell ref="D13:P13"/>
    <mergeCell ref="D16:P16"/>
    <mergeCell ref="C5:Q5"/>
    <mergeCell ref="D7:P7"/>
  </mergeCells>
  <hyperlinks>
    <hyperlink ref="D10:P10" location="Instrucciones!A1" display="INSTRUCCIONES DE DILIGENCIAMIENTO" xr:uid="{00000000-0004-0000-0000-000000000000}"/>
    <hyperlink ref="D13:P13" location="Autodiagnóstico!A1" display="AUTODIAGNÓSTICO" xr:uid="{00000000-0004-0000-0000-000001000000}"/>
    <hyperlink ref="D16:P16" location="'Plan de Acción'!A1" display="PLAN DE ACCIÓN" xr:uid="{00000000-0004-0000-0000-000002000000}"/>
    <hyperlink ref="D7:P7" location="' Política GD'!A1" display="INSTRUCCIONES DE DILIGENCIAMIENTO"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showGridLines="0" zoomScale="90" zoomScaleNormal="90" workbookViewId="0">
      <selection activeCell="C7" sqref="C7:O7"/>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75" t="s">
        <v>37</v>
      </c>
      <c r="C3" s="176"/>
      <c r="D3" s="176"/>
      <c r="E3" s="176"/>
      <c r="F3" s="176"/>
      <c r="G3" s="176"/>
      <c r="H3" s="176"/>
      <c r="I3" s="176"/>
      <c r="J3" s="176"/>
      <c r="K3" s="176"/>
      <c r="L3" s="176"/>
      <c r="M3" s="176"/>
      <c r="N3" s="176"/>
      <c r="O3" s="176"/>
      <c r="P3" s="176"/>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77" t="s">
        <v>111</v>
      </c>
      <c r="D5" s="177"/>
      <c r="E5" s="177"/>
      <c r="F5" s="177"/>
      <c r="G5" s="177"/>
      <c r="H5" s="177"/>
      <c r="I5" s="177"/>
      <c r="J5" s="177"/>
      <c r="K5" s="177"/>
      <c r="L5" s="177"/>
      <c r="M5" s="177"/>
      <c r="N5" s="177"/>
      <c r="O5" s="177"/>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78" t="s">
        <v>137</v>
      </c>
      <c r="D7" s="178"/>
      <c r="E7" s="178"/>
      <c r="F7" s="178"/>
      <c r="G7" s="178"/>
      <c r="H7" s="178"/>
      <c r="I7" s="178"/>
      <c r="J7" s="178"/>
      <c r="K7" s="178"/>
      <c r="L7" s="178"/>
      <c r="M7" s="178"/>
      <c r="N7" s="178"/>
      <c r="O7" s="178"/>
      <c r="P7" s="94"/>
    </row>
    <row r="8" spans="2:16" ht="34.5" customHeight="1" x14ac:dyDescent="0.25">
      <c r="B8" s="93"/>
      <c r="C8" s="174" t="s">
        <v>113</v>
      </c>
      <c r="D8" s="174"/>
      <c r="E8" s="178" t="s">
        <v>116</v>
      </c>
      <c r="F8" s="178"/>
      <c r="G8" s="178"/>
      <c r="H8" s="178"/>
      <c r="I8" s="178"/>
      <c r="J8" s="178"/>
      <c r="K8" s="178"/>
      <c r="L8" s="178"/>
      <c r="M8" s="178"/>
      <c r="N8" s="178"/>
      <c r="O8" s="178"/>
      <c r="P8" s="94"/>
    </row>
    <row r="9" spans="2:16" x14ac:dyDescent="0.25">
      <c r="B9" s="93"/>
      <c r="C9" s="7"/>
      <c r="D9" s="7"/>
      <c r="E9" s="92"/>
      <c r="F9" s="92"/>
      <c r="G9" s="92"/>
      <c r="H9" s="92"/>
      <c r="I9" s="92"/>
      <c r="J9" s="92"/>
      <c r="K9" s="92"/>
      <c r="L9" s="92"/>
      <c r="M9" s="92"/>
      <c r="N9" s="92"/>
      <c r="O9" s="92"/>
      <c r="P9" s="94"/>
    </row>
    <row r="10" spans="2:16" ht="45.75" customHeight="1" x14ac:dyDescent="0.25">
      <c r="B10" s="93"/>
      <c r="C10" s="174" t="s">
        <v>112</v>
      </c>
      <c r="D10" s="174"/>
      <c r="E10" s="179" t="s">
        <v>117</v>
      </c>
      <c r="F10" s="179"/>
      <c r="G10" s="179"/>
      <c r="H10" s="179"/>
      <c r="I10" s="179"/>
      <c r="J10" s="179"/>
      <c r="K10" s="179"/>
      <c r="L10" s="179"/>
      <c r="M10" s="179"/>
      <c r="N10" s="179"/>
      <c r="O10" s="179"/>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74" t="s">
        <v>114</v>
      </c>
      <c r="D12" s="174"/>
      <c r="E12" s="178" t="s">
        <v>118</v>
      </c>
      <c r="F12" s="178"/>
      <c r="G12" s="178"/>
      <c r="H12" s="178"/>
      <c r="I12" s="178"/>
      <c r="J12" s="178"/>
      <c r="K12" s="178"/>
      <c r="L12" s="178"/>
      <c r="M12" s="178"/>
      <c r="N12" s="178"/>
      <c r="O12" s="178"/>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74" t="s">
        <v>115</v>
      </c>
      <c r="D14" s="174"/>
      <c r="E14" s="178" t="s">
        <v>119</v>
      </c>
      <c r="F14" s="178"/>
      <c r="G14" s="178"/>
      <c r="H14" s="178"/>
      <c r="I14" s="178"/>
      <c r="J14" s="178"/>
      <c r="K14" s="178"/>
      <c r="L14" s="178"/>
      <c r="M14" s="178"/>
      <c r="N14" s="178"/>
      <c r="O14" s="178"/>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5"/>
  <sheetViews>
    <sheetView showGridLines="0" showZeros="0" topLeftCell="A5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75" t="s">
        <v>146</v>
      </c>
      <c r="D3" s="176"/>
      <c r="E3" s="176"/>
      <c r="F3" s="176"/>
      <c r="G3" s="176"/>
      <c r="H3" s="176"/>
      <c r="I3" s="176"/>
      <c r="J3" s="176"/>
      <c r="K3" s="176"/>
      <c r="L3" s="176"/>
      <c r="M3" s="176"/>
      <c r="N3" s="176"/>
      <c r="O3" s="176"/>
      <c r="P3" s="176"/>
      <c r="Q3" s="176"/>
      <c r="R3" s="176"/>
      <c r="S3" s="17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83" t="s">
        <v>4</v>
      </c>
      <c r="D5" s="183"/>
      <c r="E5" s="183"/>
      <c r="F5" s="183"/>
      <c r="G5" s="183"/>
      <c r="H5" s="183"/>
      <c r="I5" s="183"/>
      <c r="J5" s="183"/>
      <c r="K5" s="183"/>
      <c r="L5" s="183"/>
      <c r="M5" s="183"/>
      <c r="N5" s="183"/>
      <c r="O5" s="183"/>
      <c r="P5" s="183"/>
      <c r="Q5" s="183"/>
      <c r="R5" s="183"/>
      <c r="S5" s="183"/>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84" t="s">
        <v>167</v>
      </c>
      <c r="D7" s="184"/>
      <c r="E7" s="184"/>
      <c r="F7" s="184"/>
      <c r="G7" s="184"/>
      <c r="H7" s="184"/>
      <c r="I7" s="184"/>
      <c r="J7" s="184"/>
      <c r="K7" s="184"/>
      <c r="L7" s="184"/>
      <c r="M7" s="184"/>
      <c r="N7" s="184"/>
      <c r="O7" s="184"/>
      <c r="P7" s="184"/>
      <c r="Q7" s="184"/>
      <c r="R7" s="184"/>
      <c r="S7" s="184"/>
      <c r="T7" s="11"/>
    </row>
    <row r="8" spans="2:25" ht="15" customHeight="1" x14ac:dyDescent="0.25">
      <c r="B8" s="21"/>
      <c r="C8" s="184"/>
      <c r="D8" s="184"/>
      <c r="E8" s="184"/>
      <c r="F8" s="184"/>
      <c r="G8" s="184"/>
      <c r="H8" s="184"/>
      <c r="I8" s="184"/>
      <c r="J8" s="184"/>
      <c r="K8" s="184"/>
      <c r="L8" s="184"/>
      <c r="M8" s="184"/>
      <c r="N8" s="184"/>
      <c r="O8" s="184"/>
      <c r="P8" s="184"/>
      <c r="Q8" s="184"/>
      <c r="R8" s="184"/>
      <c r="S8" s="184"/>
      <c r="T8" s="11"/>
    </row>
    <row r="9" spans="2:25" ht="15" customHeight="1" x14ac:dyDescent="0.25">
      <c r="B9" s="21"/>
      <c r="C9" s="184"/>
      <c r="D9" s="184"/>
      <c r="E9" s="184"/>
      <c r="F9" s="184"/>
      <c r="G9" s="184"/>
      <c r="H9" s="184"/>
      <c r="I9" s="184"/>
      <c r="J9" s="184"/>
      <c r="K9" s="184"/>
      <c r="L9" s="184"/>
      <c r="M9" s="184"/>
      <c r="N9" s="184"/>
      <c r="O9" s="184"/>
      <c r="P9" s="184"/>
      <c r="Q9" s="184"/>
      <c r="R9" s="184"/>
      <c r="S9" s="184"/>
      <c r="T9" s="11"/>
    </row>
    <row r="10" spans="2:25" ht="15" customHeight="1" x14ac:dyDescent="0.25">
      <c r="B10" s="21"/>
      <c r="C10" s="184"/>
      <c r="D10" s="184"/>
      <c r="E10" s="184"/>
      <c r="F10" s="184"/>
      <c r="G10" s="184"/>
      <c r="H10" s="184"/>
      <c r="I10" s="184"/>
      <c r="J10" s="184"/>
      <c r="K10" s="184"/>
      <c r="L10" s="184"/>
      <c r="M10" s="184"/>
      <c r="N10" s="184"/>
      <c r="O10" s="184"/>
      <c r="P10" s="184"/>
      <c r="Q10" s="184"/>
      <c r="R10" s="184"/>
      <c r="S10" s="184"/>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81" t="s">
        <v>148</v>
      </c>
      <c r="D12" s="181"/>
      <c r="E12" s="181"/>
      <c r="F12" s="181"/>
      <c r="G12" s="181"/>
      <c r="H12" s="181"/>
      <c r="I12" s="181"/>
      <c r="J12" s="181"/>
      <c r="K12" s="181"/>
      <c r="L12" s="181"/>
      <c r="M12" s="181"/>
      <c r="N12" s="181"/>
      <c r="O12" s="181"/>
      <c r="P12" s="181"/>
      <c r="Q12" s="181"/>
      <c r="R12" s="181"/>
      <c r="S12" s="181"/>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81" t="s">
        <v>169</v>
      </c>
      <c r="D37" s="185"/>
      <c r="E37" s="185"/>
      <c r="F37" s="185"/>
      <c r="G37" s="185"/>
      <c r="H37" s="185"/>
      <c r="I37" s="185"/>
      <c r="J37" s="185"/>
      <c r="K37" s="185"/>
      <c r="L37" s="185"/>
      <c r="M37" s="185"/>
      <c r="N37" s="185"/>
      <c r="O37" s="185"/>
      <c r="P37" s="185"/>
      <c r="Q37" s="185"/>
      <c r="R37" s="185"/>
      <c r="S37" s="185"/>
      <c r="T37" s="11"/>
    </row>
    <row r="38" spans="2:20" ht="15" customHeight="1" x14ac:dyDescent="0.25">
      <c r="B38" s="21"/>
      <c r="C38" s="185"/>
      <c r="D38" s="185"/>
      <c r="E38" s="185"/>
      <c r="F38" s="185"/>
      <c r="G38" s="185"/>
      <c r="H38" s="185"/>
      <c r="I38" s="185"/>
      <c r="J38" s="185"/>
      <c r="K38" s="185"/>
      <c r="L38" s="185"/>
      <c r="M38" s="185"/>
      <c r="N38" s="185"/>
      <c r="O38" s="185"/>
      <c r="P38" s="185"/>
      <c r="Q38" s="185"/>
      <c r="R38" s="185"/>
      <c r="S38" s="185"/>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7"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86" t="s">
        <v>151</v>
      </c>
      <c r="D42" s="187"/>
      <c r="E42" s="187"/>
      <c r="F42" s="187"/>
      <c r="G42" s="187"/>
      <c r="H42" s="187"/>
      <c r="I42" s="187"/>
      <c r="J42" s="187"/>
      <c r="K42" s="187"/>
      <c r="L42" s="187"/>
      <c r="M42" s="187"/>
      <c r="N42" s="187"/>
      <c r="O42" s="187"/>
      <c r="P42" s="187"/>
      <c r="Q42" s="187"/>
      <c r="R42" s="187"/>
      <c r="S42" s="187"/>
      <c r="T42" s="11"/>
    </row>
    <row r="43" spans="2:20" x14ac:dyDescent="0.25">
      <c r="B43" s="21"/>
      <c r="C43" s="187"/>
      <c r="D43" s="187"/>
      <c r="E43" s="187"/>
      <c r="F43" s="187"/>
      <c r="G43" s="187"/>
      <c r="H43" s="187"/>
      <c r="I43" s="187"/>
      <c r="J43" s="187"/>
      <c r="K43" s="187"/>
      <c r="L43" s="187"/>
      <c r="M43" s="187"/>
      <c r="N43" s="187"/>
      <c r="O43" s="187"/>
      <c r="P43" s="187"/>
      <c r="Q43" s="187"/>
      <c r="R43" s="187"/>
      <c r="S43" s="187"/>
      <c r="T43" s="11"/>
    </row>
    <row r="44" spans="2:20" x14ac:dyDescent="0.25">
      <c r="B44" s="21"/>
      <c r="C44" s="187"/>
      <c r="D44" s="187"/>
      <c r="E44" s="187"/>
      <c r="F44" s="187"/>
      <c r="G44" s="187"/>
      <c r="H44" s="187"/>
      <c r="I44" s="187"/>
      <c r="J44" s="187"/>
      <c r="K44" s="187"/>
      <c r="L44" s="187"/>
      <c r="M44" s="187"/>
      <c r="N44" s="187"/>
      <c r="O44" s="187"/>
      <c r="P44" s="187"/>
      <c r="Q44" s="187"/>
      <c r="R44" s="187"/>
      <c r="S44" s="187"/>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81" t="s">
        <v>171</v>
      </c>
      <c r="D46" s="185"/>
      <c r="E46" s="185"/>
      <c r="F46" s="185"/>
      <c r="G46" s="185"/>
      <c r="H46" s="185"/>
      <c r="I46" s="185"/>
      <c r="J46" s="185"/>
      <c r="K46" s="185"/>
      <c r="L46" s="185"/>
      <c r="M46" s="185"/>
      <c r="N46" s="185"/>
      <c r="O46" s="185"/>
      <c r="P46" s="185"/>
      <c r="Q46" s="185"/>
      <c r="R46" s="185"/>
      <c r="S46" s="185"/>
      <c r="T46" s="11"/>
    </row>
    <row r="47" spans="2:20" x14ac:dyDescent="0.25">
      <c r="B47" s="21"/>
      <c r="C47" s="185"/>
      <c r="D47" s="185"/>
      <c r="E47" s="185"/>
      <c r="F47" s="185"/>
      <c r="G47" s="185"/>
      <c r="H47" s="185"/>
      <c r="I47" s="185"/>
      <c r="J47" s="185"/>
      <c r="K47" s="185"/>
      <c r="L47" s="185"/>
      <c r="M47" s="185"/>
      <c r="N47" s="185"/>
      <c r="O47" s="185"/>
      <c r="P47" s="185"/>
      <c r="Q47" s="185"/>
      <c r="R47" s="185"/>
      <c r="S47" s="185"/>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81" t="s">
        <v>155</v>
      </c>
      <c r="D55" s="181"/>
      <c r="E55" s="181"/>
      <c r="F55" s="181"/>
      <c r="G55" s="181"/>
      <c r="H55" s="181"/>
      <c r="I55" s="181"/>
      <c r="J55" s="181"/>
      <c r="K55" s="181"/>
      <c r="L55" s="181"/>
      <c r="M55" s="181"/>
      <c r="N55" s="181"/>
      <c r="O55" s="181"/>
      <c r="P55" s="181"/>
      <c r="Q55" s="181"/>
      <c r="R55" s="181"/>
      <c r="S55" s="181"/>
      <c r="T55" s="11"/>
    </row>
    <row r="56" spans="2:20" ht="15" customHeight="1" x14ac:dyDescent="0.25">
      <c r="B56" s="21"/>
      <c r="C56" s="181"/>
      <c r="D56" s="181"/>
      <c r="E56" s="181"/>
      <c r="F56" s="181"/>
      <c r="G56" s="181"/>
      <c r="H56" s="181"/>
      <c r="I56" s="181"/>
      <c r="J56" s="181"/>
      <c r="K56" s="181"/>
      <c r="L56" s="181"/>
      <c r="M56" s="181"/>
      <c r="N56" s="181"/>
      <c r="O56" s="181"/>
      <c r="P56" s="181"/>
      <c r="Q56" s="181"/>
      <c r="R56" s="181"/>
      <c r="S56" s="181"/>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81" t="s">
        <v>62</v>
      </c>
      <c r="D58" s="185"/>
      <c r="E58" s="185"/>
      <c r="F58" s="185"/>
      <c r="G58" s="185"/>
      <c r="H58" s="185"/>
      <c r="I58" s="185"/>
      <c r="J58" s="185"/>
      <c r="K58" s="185"/>
      <c r="L58" s="185"/>
      <c r="M58" s="185"/>
      <c r="N58" s="185"/>
      <c r="O58" s="185"/>
      <c r="P58" s="185"/>
      <c r="Q58" s="185"/>
      <c r="R58" s="185"/>
      <c r="S58" s="185"/>
      <c r="T58" s="11"/>
    </row>
    <row r="59" spans="2:20" ht="15" customHeight="1" x14ac:dyDescent="0.25">
      <c r="B59" s="21"/>
      <c r="C59" s="185"/>
      <c r="D59" s="185"/>
      <c r="E59" s="185"/>
      <c r="F59" s="185"/>
      <c r="G59" s="185"/>
      <c r="H59" s="185"/>
      <c r="I59" s="185"/>
      <c r="J59" s="185"/>
      <c r="K59" s="185"/>
      <c r="L59" s="185"/>
      <c r="M59" s="185"/>
      <c r="N59" s="185"/>
      <c r="O59" s="185"/>
      <c r="P59" s="185"/>
      <c r="Q59" s="185"/>
      <c r="R59" s="185"/>
      <c r="S59" s="185"/>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81" t="s">
        <v>156</v>
      </c>
      <c r="D61" s="185"/>
      <c r="E61" s="185"/>
      <c r="F61" s="185"/>
      <c r="G61" s="185"/>
      <c r="H61" s="185"/>
      <c r="I61" s="185"/>
      <c r="J61" s="185"/>
      <c r="K61" s="185"/>
      <c r="L61" s="185"/>
      <c r="M61" s="185"/>
      <c r="N61" s="185"/>
      <c r="O61" s="185"/>
      <c r="P61" s="185"/>
      <c r="Q61" s="185"/>
      <c r="R61" s="185"/>
      <c r="S61" s="185"/>
      <c r="T61" s="11"/>
    </row>
    <row r="62" spans="2:20" ht="15" customHeight="1" x14ac:dyDescent="0.25">
      <c r="B62" s="21"/>
      <c r="C62" s="185"/>
      <c r="D62" s="185"/>
      <c r="E62" s="185"/>
      <c r="F62" s="185"/>
      <c r="G62" s="185"/>
      <c r="H62" s="185"/>
      <c r="I62" s="185"/>
      <c r="J62" s="185"/>
      <c r="K62" s="185"/>
      <c r="L62" s="185"/>
      <c r="M62" s="185"/>
      <c r="N62" s="185"/>
      <c r="O62" s="185"/>
      <c r="P62" s="185"/>
      <c r="Q62" s="185"/>
      <c r="R62" s="185"/>
      <c r="S62" s="185"/>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81" t="s">
        <v>60</v>
      </c>
      <c r="D64" s="185"/>
      <c r="E64" s="185"/>
      <c r="F64" s="185"/>
      <c r="G64" s="185"/>
      <c r="H64" s="185"/>
      <c r="I64" s="185"/>
      <c r="J64" s="185"/>
      <c r="K64" s="185"/>
      <c r="L64" s="185"/>
      <c r="M64" s="185"/>
      <c r="N64" s="185"/>
      <c r="O64" s="185"/>
      <c r="P64" s="185"/>
      <c r="Q64" s="185"/>
      <c r="R64" s="185"/>
      <c r="S64" s="185"/>
      <c r="T64" s="11"/>
    </row>
    <row r="65" spans="2:20" ht="15" customHeight="1" x14ac:dyDescent="0.25">
      <c r="B65" s="21"/>
      <c r="C65" s="185"/>
      <c r="D65" s="185"/>
      <c r="E65" s="185"/>
      <c r="F65" s="185"/>
      <c r="G65" s="185"/>
      <c r="H65" s="185"/>
      <c r="I65" s="185"/>
      <c r="J65" s="185"/>
      <c r="K65" s="185"/>
      <c r="L65" s="185"/>
      <c r="M65" s="185"/>
      <c r="N65" s="185"/>
      <c r="O65" s="185"/>
      <c r="P65" s="185"/>
      <c r="Q65" s="185"/>
      <c r="R65" s="185"/>
      <c r="S65" s="185"/>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81" t="s">
        <v>35</v>
      </c>
      <c r="D88" s="182"/>
      <c r="E88" s="182"/>
      <c r="F88" s="182"/>
      <c r="G88" s="182"/>
      <c r="H88" s="182"/>
      <c r="I88" s="182"/>
      <c r="J88" s="182"/>
      <c r="K88" s="182"/>
      <c r="L88" s="182"/>
      <c r="M88" s="182"/>
      <c r="N88" s="182"/>
      <c r="O88" s="182"/>
      <c r="P88" s="182"/>
      <c r="Q88" s="182"/>
      <c r="R88" s="182"/>
      <c r="S88" s="182"/>
      <c r="T88" s="11"/>
    </row>
    <row r="89" spans="2:20" ht="15" customHeight="1" x14ac:dyDescent="0.25">
      <c r="B89" s="21"/>
      <c r="C89" s="182"/>
      <c r="D89" s="182"/>
      <c r="E89" s="182"/>
      <c r="F89" s="182"/>
      <c r="G89" s="182"/>
      <c r="H89" s="182"/>
      <c r="I89" s="182"/>
      <c r="J89" s="182"/>
      <c r="K89" s="182"/>
      <c r="L89" s="182"/>
      <c r="M89" s="182"/>
      <c r="N89" s="182"/>
      <c r="O89" s="182"/>
      <c r="P89" s="182"/>
      <c r="Q89" s="182"/>
      <c r="R89" s="182"/>
      <c r="S89" s="182"/>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0" t="s">
        <v>29</v>
      </c>
      <c r="L99" s="180"/>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9"/>
  <sheetViews>
    <sheetView showGridLines="0" showZeros="0" tabSelected="1" zoomScale="85" zoomScaleNormal="85" workbookViewId="0">
      <selection activeCell="J39" sqref="J3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75" t="s">
        <v>166</v>
      </c>
      <c r="D3" s="176"/>
      <c r="E3" s="176"/>
      <c r="F3" s="176"/>
      <c r="G3" s="176"/>
      <c r="H3" s="176"/>
      <c r="I3" s="176"/>
      <c r="J3" s="176"/>
      <c r="K3" s="176"/>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208" t="s">
        <v>3</v>
      </c>
      <c r="D5" s="209"/>
      <c r="E5" s="209"/>
      <c r="F5" s="209"/>
      <c r="G5" s="209"/>
      <c r="H5" s="210"/>
      <c r="I5" s="214" t="s">
        <v>18</v>
      </c>
      <c r="J5" s="215"/>
      <c r="K5" s="216"/>
      <c r="L5" s="65"/>
    </row>
    <row r="6" spans="2:16" ht="28.5" customHeight="1" thickBot="1" x14ac:dyDescent="0.3">
      <c r="B6" s="64"/>
      <c r="C6" s="211"/>
      <c r="D6" s="212"/>
      <c r="E6" s="212"/>
      <c r="F6" s="212"/>
      <c r="G6" s="212"/>
      <c r="H6" s="213"/>
      <c r="I6" s="217">
        <f>+D10</f>
        <v>41.984999999999999</v>
      </c>
      <c r="J6" s="218"/>
      <c r="K6" s="219"/>
      <c r="L6" s="65"/>
    </row>
    <row r="7" spans="2:16" ht="9.75" customHeight="1" thickBot="1" x14ac:dyDescent="0.3">
      <c r="B7" s="64"/>
      <c r="C7" s="16"/>
      <c r="D7" s="7"/>
      <c r="E7" s="3"/>
      <c r="F7" s="7"/>
      <c r="G7" s="7"/>
      <c r="H7" s="3"/>
      <c r="I7" s="7"/>
      <c r="J7" s="7"/>
      <c r="K7" s="7"/>
      <c r="L7" s="65"/>
    </row>
    <row r="8" spans="2:16" ht="26.1" customHeight="1" x14ac:dyDescent="0.25">
      <c r="B8" s="64"/>
      <c r="C8" s="222" t="s">
        <v>138</v>
      </c>
      <c r="D8" s="224" t="s">
        <v>21</v>
      </c>
      <c r="E8" s="220" t="s">
        <v>20</v>
      </c>
      <c r="F8" s="224" t="s">
        <v>139</v>
      </c>
      <c r="G8" s="224" t="s">
        <v>21</v>
      </c>
      <c r="H8" s="220" t="s">
        <v>20</v>
      </c>
      <c r="I8" s="224" t="s">
        <v>1</v>
      </c>
      <c r="J8" s="204" t="s">
        <v>5</v>
      </c>
      <c r="K8" s="206" t="s">
        <v>6</v>
      </c>
      <c r="L8" s="65"/>
      <c r="M8" s="6"/>
    </row>
    <row r="9" spans="2:16" ht="42.95" customHeight="1" thickBot="1" x14ac:dyDescent="0.3">
      <c r="B9" s="64"/>
      <c r="C9" s="223"/>
      <c r="D9" s="225"/>
      <c r="E9" s="221"/>
      <c r="F9" s="226"/>
      <c r="G9" s="225"/>
      <c r="H9" s="221"/>
      <c r="I9" s="225"/>
      <c r="J9" s="205"/>
      <c r="K9" s="207"/>
      <c r="L9" s="65"/>
      <c r="M9" s="6"/>
    </row>
    <row r="10" spans="2:16" ht="94.5" customHeight="1" x14ac:dyDescent="0.25">
      <c r="B10" s="64"/>
      <c r="C10" s="189" t="s">
        <v>41</v>
      </c>
      <c r="D10" s="191">
        <f>((E10*G10)+(E16*G16)+(E29*G29)+(E34*G34))</f>
        <v>41.984999999999999</v>
      </c>
      <c r="E10" s="194">
        <v>0.3</v>
      </c>
      <c r="F10" s="202" t="s">
        <v>38</v>
      </c>
      <c r="G10" s="203">
        <f>(+(J10*15)+(J11*10)+(J12*15)+(J13*20)+(J14*20)+(J15*20))/100</f>
        <v>56</v>
      </c>
      <c r="H10" s="96" t="s">
        <v>42</v>
      </c>
      <c r="I10" s="153" t="s">
        <v>42</v>
      </c>
      <c r="J10" s="154">
        <v>100</v>
      </c>
      <c r="K10" s="162" t="s">
        <v>174</v>
      </c>
      <c r="L10" s="65"/>
      <c r="M10" s="6"/>
      <c r="N10" s="55" t="s">
        <v>29</v>
      </c>
    </row>
    <row r="11" spans="2:16" ht="183.75" customHeight="1" x14ac:dyDescent="0.25">
      <c r="B11" s="64"/>
      <c r="C11" s="190"/>
      <c r="D11" s="192"/>
      <c r="E11" s="195"/>
      <c r="F11" s="198"/>
      <c r="G11" s="188"/>
      <c r="H11" s="68" t="s">
        <v>44</v>
      </c>
      <c r="I11" s="155" t="s">
        <v>44</v>
      </c>
      <c r="J11" s="156">
        <v>100</v>
      </c>
      <c r="K11" s="163" t="s">
        <v>175</v>
      </c>
      <c r="L11" s="65"/>
      <c r="M11" s="6"/>
      <c r="N11" s="55"/>
    </row>
    <row r="12" spans="2:16" ht="54" customHeight="1" x14ac:dyDescent="0.25">
      <c r="B12" s="64"/>
      <c r="C12" s="190"/>
      <c r="D12" s="192"/>
      <c r="E12" s="195"/>
      <c r="F12" s="198"/>
      <c r="G12" s="188"/>
      <c r="H12" s="68" t="s">
        <v>45</v>
      </c>
      <c r="I12" s="155" t="s">
        <v>45</v>
      </c>
      <c r="J12" s="156">
        <v>20</v>
      </c>
      <c r="K12" s="163" t="s">
        <v>176</v>
      </c>
      <c r="L12" s="65"/>
      <c r="M12" s="6"/>
    </row>
    <row r="13" spans="2:16" ht="76.5" customHeight="1" x14ac:dyDescent="0.25">
      <c r="B13" s="64"/>
      <c r="C13" s="190"/>
      <c r="D13" s="192"/>
      <c r="E13" s="195"/>
      <c r="F13" s="198"/>
      <c r="G13" s="188"/>
      <c r="H13" s="68" t="s">
        <v>70</v>
      </c>
      <c r="I13" s="155" t="s">
        <v>70</v>
      </c>
      <c r="J13" s="156">
        <v>100</v>
      </c>
      <c r="K13" s="171" t="s">
        <v>225</v>
      </c>
      <c r="L13" s="65"/>
      <c r="M13" s="6"/>
      <c r="N13" s="55"/>
    </row>
    <row r="14" spans="2:16" ht="54.75" customHeight="1" x14ac:dyDescent="0.25">
      <c r="B14" s="64"/>
      <c r="C14" s="190"/>
      <c r="D14" s="192"/>
      <c r="E14" s="195"/>
      <c r="F14" s="198"/>
      <c r="G14" s="188"/>
      <c r="H14" s="68" t="s">
        <v>71</v>
      </c>
      <c r="I14" s="155" t="s">
        <v>71</v>
      </c>
      <c r="J14" s="156">
        <v>20</v>
      </c>
      <c r="K14" s="163" t="s">
        <v>177</v>
      </c>
      <c r="L14" s="65"/>
      <c r="M14" s="6"/>
      <c r="N14" s="55" t="s">
        <v>30</v>
      </c>
    </row>
    <row r="15" spans="2:16" ht="166.5" customHeight="1" x14ac:dyDescent="0.25">
      <c r="B15" s="64"/>
      <c r="C15" s="190"/>
      <c r="D15" s="192"/>
      <c r="E15" s="196"/>
      <c r="F15" s="198"/>
      <c r="G15" s="188"/>
      <c r="H15" s="68" t="s">
        <v>64</v>
      </c>
      <c r="I15" s="155" t="s">
        <v>64</v>
      </c>
      <c r="J15" s="156">
        <v>20</v>
      </c>
      <c r="K15" s="163" t="s">
        <v>178</v>
      </c>
      <c r="L15" s="65"/>
      <c r="M15" s="6"/>
    </row>
    <row r="16" spans="2:16" ht="184.5" customHeight="1" x14ac:dyDescent="0.25">
      <c r="B16" s="64"/>
      <c r="C16" s="190"/>
      <c r="D16" s="192"/>
      <c r="E16" s="197">
        <v>0.6</v>
      </c>
      <c r="F16" s="198" t="s">
        <v>39</v>
      </c>
      <c r="G16" s="188">
        <f>+((J16*10)+(J17*4)+(J18*4)+(J19*8)+(J20*8)+(J21*8)+(J22*8)+(J23*20)+(J24*5)+(J25*5)+(J26*8)+(J27*6)+(J28*6))/100</f>
        <v>35.6</v>
      </c>
      <c r="H16" s="68" t="s">
        <v>63</v>
      </c>
      <c r="I16" s="155" t="s">
        <v>63</v>
      </c>
      <c r="J16" s="156">
        <v>80</v>
      </c>
      <c r="K16" s="163" t="s">
        <v>179</v>
      </c>
      <c r="L16" s="65"/>
    </row>
    <row r="17" spans="2:12" ht="93" customHeight="1" x14ac:dyDescent="0.25">
      <c r="B17" s="64"/>
      <c r="C17" s="190"/>
      <c r="D17" s="192"/>
      <c r="E17" s="195"/>
      <c r="F17" s="198"/>
      <c r="G17" s="188"/>
      <c r="H17" s="69" t="s">
        <v>46</v>
      </c>
      <c r="I17" s="158" t="s">
        <v>46</v>
      </c>
      <c r="J17" s="156">
        <v>20</v>
      </c>
      <c r="K17" s="163" t="s">
        <v>180</v>
      </c>
      <c r="L17" s="65"/>
    </row>
    <row r="18" spans="2:12" ht="29.25" customHeight="1" x14ac:dyDescent="0.25">
      <c r="B18" s="64"/>
      <c r="C18" s="190"/>
      <c r="D18" s="192"/>
      <c r="E18" s="195"/>
      <c r="F18" s="198"/>
      <c r="G18" s="188"/>
      <c r="H18" s="68" t="s">
        <v>47</v>
      </c>
      <c r="I18" s="155" t="s">
        <v>47</v>
      </c>
      <c r="J18" s="156">
        <v>20</v>
      </c>
      <c r="K18" s="157" t="s">
        <v>181</v>
      </c>
      <c r="L18" s="65"/>
    </row>
    <row r="19" spans="2:12" ht="57.75" customHeight="1" x14ac:dyDescent="0.25">
      <c r="B19" s="64"/>
      <c r="C19" s="190"/>
      <c r="D19" s="192"/>
      <c r="E19" s="195"/>
      <c r="F19" s="198"/>
      <c r="G19" s="188"/>
      <c r="H19" s="68" t="s">
        <v>64</v>
      </c>
      <c r="I19" s="155" t="s">
        <v>64</v>
      </c>
      <c r="J19" s="156">
        <v>60</v>
      </c>
      <c r="K19" s="163" t="s">
        <v>182</v>
      </c>
      <c r="L19" s="65"/>
    </row>
    <row r="20" spans="2:12" ht="113.25" customHeight="1" x14ac:dyDescent="0.25">
      <c r="B20" s="64"/>
      <c r="C20" s="190"/>
      <c r="D20" s="192"/>
      <c r="E20" s="195"/>
      <c r="F20" s="198"/>
      <c r="G20" s="188"/>
      <c r="H20" s="68" t="s">
        <v>72</v>
      </c>
      <c r="I20" s="155" t="s">
        <v>65</v>
      </c>
      <c r="J20" s="156">
        <v>60</v>
      </c>
      <c r="K20" s="163" t="s">
        <v>183</v>
      </c>
      <c r="L20" s="65"/>
    </row>
    <row r="21" spans="2:12" ht="47.25" customHeight="1" x14ac:dyDescent="0.25">
      <c r="B21" s="64"/>
      <c r="C21" s="190"/>
      <c r="D21" s="192"/>
      <c r="E21" s="195"/>
      <c r="F21" s="198"/>
      <c r="G21" s="188"/>
      <c r="H21" s="68" t="s">
        <v>48</v>
      </c>
      <c r="I21" s="155" t="s">
        <v>48</v>
      </c>
      <c r="J21" s="156">
        <v>20</v>
      </c>
      <c r="K21" s="163" t="s">
        <v>184</v>
      </c>
      <c r="L21" s="65"/>
    </row>
    <row r="22" spans="2:12" ht="37.5" customHeight="1" x14ac:dyDescent="0.25">
      <c r="B22" s="64"/>
      <c r="C22" s="190"/>
      <c r="D22" s="192"/>
      <c r="E22" s="195"/>
      <c r="F22" s="198"/>
      <c r="G22" s="188"/>
      <c r="H22" s="68" t="s">
        <v>49</v>
      </c>
      <c r="I22" s="155" t="s">
        <v>49</v>
      </c>
      <c r="J22" s="156">
        <v>20</v>
      </c>
      <c r="K22" s="163" t="s">
        <v>184</v>
      </c>
      <c r="L22" s="65"/>
    </row>
    <row r="23" spans="2:12" ht="61.5" customHeight="1" x14ac:dyDescent="0.25">
      <c r="B23" s="64"/>
      <c r="C23" s="190"/>
      <c r="D23" s="192"/>
      <c r="E23" s="195"/>
      <c r="F23" s="198"/>
      <c r="G23" s="188"/>
      <c r="H23" s="68" t="s">
        <v>50</v>
      </c>
      <c r="I23" s="155" t="s">
        <v>50</v>
      </c>
      <c r="J23" s="156">
        <v>20</v>
      </c>
      <c r="K23" s="163" t="s">
        <v>185</v>
      </c>
      <c r="L23" s="65"/>
    </row>
    <row r="24" spans="2:12" ht="39.75" customHeight="1" x14ac:dyDescent="0.25">
      <c r="B24" s="64"/>
      <c r="C24" s="190"/>
      <c r="D24" s="192"/>
      <c r="E24" s="195"/>
      <c r="F24" s="198"/>
      <c r="G24" s="188"/>
      <c r="H24" s="68" t="s">
        <v>66</v>
      </c>
      <c r="I24" s="155" t="s">
        <v>105</v>
      </c>
      <c r="J24" s="156">
        <v>20</v>
      </c>
      <c r="K24" s="157" t="s">
        <v>186</v>
      </c>
      <c r="L24" s="65"/>
    </row>
    <row r="25" spans="2:12" ht="59.25" customHeight="1" x14ac:dyDescent="0.25">
      <c r="B25" s="64"/>
      <c r="C25" s="190"/>
      <c r="D25" s="192"/>
      <c r="E25" s="195"/>
      <c r="F25" s="198"/>
      <c r="G25" s="188"/>
      <c r="H25" s="68" t="s">
        <v>67</v>
      </c>
      <c r="I25" s="155" t="s">
        <v>67</v>
      </c>
      <c r="J25" s="156">
        <v>60</v>
      </c>
      <c r="K25" s="163" t="s">
        <v>187</v>
      </c>
      <c r="L25" s="65"/>
    </row>
    <row r="26" spans="2:12" ht="54.75" customHeight="1" x14ac:dyDescent="0.25">
      <c r="B26" s="64"/>
      <c r="C26" s="190"/>
      <c r="D26" s="192"/>
      <c r="E26" s="195"/>
      <c r="F26" s="198"/>
      <c r="G26" s="188"/>
      <c r="H26" s="68" t="s">
        <v>51</v>
      </c>
      <c r="I26" s="155" t="s">
        <v>51</v>
      </c>
      <c r="J26" s="156">
        <v>20</v>
      </c>
      <c r="K26" s="163" t="s">
        <v>188</v>
      </c>
      <c r="L26" s="65"/>
    </row>
    <row r="27" spans="2:12" ht="49.5" customHeight="1" x14ac:dyDescent="0.25">
      <c r="B27" s="64"/>
      <c r="C27" s="190"/>
      <c r="D27" s="192"/>
      <c r="E27" s="195"/>
      <c r="F27" s="198"/>
      <c r="G27" s="188"/>
      <c r="H27" s="68" t="s">
        <v>56</v>
      </c>
      <c r="I27" s="155" t="s">
        <v>56</v>
      </c>
      <c r="J27" s="156">
        <v>20</v>
      </c>
      <c r="K27" s="163" t="s">
        <v>189</v>
      </c>
      <c r="L27" s="65"/>
    </row>
    <row r="28" spans="2:12" ht="97.5" customHeight="1" x14ac:dyDescent="0.25">
      <c r="B28" s="64"/>
      <c r="C28" s="190"/>
      <c r="D28" s="192"/>
      <c r="E28" s="196"/>
      <c r="F28" s="198"/>
      <c r="G28" s="188"/>
      <c r="H28" s="68" t="s">
        <v>68</v>
      </c>
      <c r="I28" s="155" t="s">
        <v>68</v>
      </c>
      <c r="J28" s="156">
        <v>40</v>
      </c>
      <c r="K28" s="163" t="s">
        <v>190</v>
      </c>
      <c r="L28" s="65"/>
    </row>
    <row r="29" spans="2:12" ht="45" customHeight="1" x14ac:dyDescent="0.25">
      <c r="B29" s="64"/>
      <c r="C29" s="190"/>
      <c r="D29" s="192"/>
      <c r="E29" s="197">
        <v>0.05</v>
      </c>
      <c r="F29" s="198" t="s">
        <v>55</v>
      </c>
      <c r="G29" s="188">
        <f>(J29*20+J30*20+J31*20+J32*20+J33*20)/100</f>
        <v>24</v>
      </c>
      <c r="H29" s="68" t="s">
        <v>52</v>
      </c>
      <c r="I29" s="155" t="s">
        <v>52</v>
      </c>
      <c r="J29" s="156">
        <v>20</v>
      </c>
      <c r="K29" s="157" t="s">
        <v>186</v>
      </c>
      <c r="L29" s="65"/>
    </row>
    <row r="30" spans="2:12" ht="28.5" customHeight="1" x14ac:dyDescent="0.25">
      <c r="B30" s="64"/>
      <c r="C30" s="190"/>
      <c r="D30" s="192"/>
      <c r="E30" s="195"/>
      <c r="F30" s="198"/>
      <c r="G30" s="188"/>
      <c r="H30" s="68"/>
      <c r="I30" s="155" t="s">
        <v>103</v>
      </c>
      <c r="J30" s="156">
        <v>20</v>
      </c>
      <c r="K30" s="157" t="s">
        <v>186</v>
      </c>
      <c r="L30" s="65"/>
    </row>
    <row r="31" spans="2:12" ht="54.95" customHeight="1" x14ac:dyDescent="0.25">
      <c r="B31" s="64"/>
      <c r="C31" s="190"/>
      <c r="D31" s="192"/>
      <c r="E31" s="195"/>
      <c r="F31" s="198"/>
      <c r="G31" s="188"/>
      <c r="H31" s="68"/>
      <c r="I31" s="155" t="s">
        <v>106</v>
      </c>
      <c r="J31" s="156">
        <v>20</v>
      </c>
      <c r="K31" s="157" t="s">
        <v>186</v>
      </c>
      <c r="L31" s="65"/>
    </row>
    <row r="32" spans="2:12" ht="48" customHeight="1" thickBot="1" x14ac:dyDescent="0.3">
      <c r="B32" s="66"/>
      <c r="C32" s="190"/>
      <c r="D32" s="192"/>
      <c r="E32" s="195"/>
      <c r="F32" s="198"/>
      <c r="G32" s="188"/>
      <c r="H32" s="68" t="s">
        <v>53</v>
      </c>
      <c r="I32" s="155" t="s">
        <v>102</v>
      </c>
      <c r="J32" s="156">
        <v>30</v>
      </c>
      <c r="K32" s="163" t="s">
        <v>191</v>
      </c>
      <c r="L32" s="67"/>
    </row>
    <row r="33" spans="2:12" ht="45.75" customHeight="1" x14ac:dyDescent="0.25">
      <c r="B33" s="64"/>
      <c r="C33" s="190"/>
      <c r="D33" s="192"/>
      <c r="E33" s="196"/>
      <c r="F33" s="198"/>
      <c r="G33" s="188"/>
      <c r="H33" s="68" t="s">
        <v>54</v>
      </c>
      <c r="I33" s="155" t="s">
        <v>54</v>
      </c>
      <c r="J33" s="156">
        <v>30</v>
      </c>
      <c r="K33" s="163" t="s">
        <v>192</v>
      </c>
      <c r="L33" s="65"/>
    </row>
    <row r="34" spans="2:12" ht="33" customHeight="1" x14ac:dyDescent="0.25">
      <c r="B34" s="64"/>
      <c r="C34" s="190"/>
      <c r="D34" s="192"/>
      <c r="E34" s="199">
        <v>0.05</v>
      </c>
      <c r="F34" s="198" t="s">
        <v>40</v>
      </c>
      <c r="G34" s="188">
        <f>((J34*25)+(J35*25)+(J36*25)+(J37*25))/100</f>
        <v>52.5</v>
      </c>
      <c r="H34" s="68" t="s">
        <v>57</v>
      </c>
      <c r="I34" s="155" t="s">
        <v>107</v>
      </c>
      <c r="J34" s="156">
        <v>20</v>
      </c>
      <c r="K34" s="157" t="s">
        <v>186</v>
      </c>
      <c r="L34" s="65"/>
    </row>
    <row r="35" spans="2:12" ht="82.5" customHeight="1" x14ac:dyDescent="0.25">
      <c r="B35" s="64"/>
      <c r="C35" s="190"/>
      <c r="D35" s="192"/>
      <c r="E35" s="200"/>
      <c r="F35" s="198"/>
      <c r="G35" s="188"/>
      <c r="H35" s="68" t="s">
        <v>58</v>
      </c>
      <c r="I35" s="155" t="s">
        <v>58</v>
      </c>
      <c r="J35" s="156">
        <v>80</v>
      </c>
      <c r="K35" s="163" t="s">
        <v>193</v>
      </c>
      <c r="L35" s="65"/>
    </row>
    <row r="36" spans="2:12" ht="119.25" customHeight="1" x14ac:dyDescent="0.25">
      <c r="B36" s="64"/>
      <c r="C36" s="190"/>
      <c r="D36" s="192"/>
      <c r="E36" s="200"/>
      <c r="F36" s="198"/>
      <c r="G36" s="188"/>
      <c r="H36" s="68" t="s">
        <v>73</v>
      </c>
      <c r="I36" s="155" t="s">
        <v>69</v>
      </c>
      <c r="J36" s="156">
        <v>60</v>
      </c>
      <c r="K36" s="163" t="s">
        <v>194</v>
      </c>
      <c r="L36" s="65"/>
    </row>
    <row r="37" spans="2:12" ht="63.75" customHeight="1" x14ac:dyDescent="0.25">
      <c r="B37" s="64"/>
      <c r="C37" s="190"/>
      <c r="D37" s="193"/>
      <c r="E37" s="201"/>
      <c r="F37" s="198"/>
      <c r="G37" s="188"/>
      <c r="H37" s="68" t="s">
        <v>59</v>
      </c>
      <c r="I37" s="159" t="s">
        <v>59</v>
      </c>
      <c r="J37" s="160">
        <v>50</v>
      </c>
      <c r="K37" s="164" t="s">
        <v>195</v>
      </c>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2" spans="2:12" hidden="1" x14ac:dyDescent="0.25">
      <c r="D42" s="24"/>
    </row>
    <row r="49" spans="9:9" hidden="1" x14ac:dyDescent="0.25">
      <c r="I49" s="7"/>
    </row>
  </sheetData>
  <protectedRanges>
    <protectedRange sqref="J10:K37" name="Simulado"/>
    <protectedRange sqref="G10:G37" name="Actual_3"/>
  </protectedRanges>
  <mergeCells count="28">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 ref="G34:G37"/>
    <mergeCell ref="C10:C37"/>
    <mergeCell ref="D10:D37"/>
    <mergeCell ref="E10:E15"/>
    <mergeCell ref="E16:E28"/>
    <mergeCell ref="F16:F28"/>
    <mergeCell ref="E29:E33"/>
    <mergeCell ref="F29:F33"/>
    <mergeCell ref="E34:E37"/>
    <mergeCell ref="F34:F37"/>
    <mergeCell ref="G16:G28"/>
    <mergeCell ref="G29:G33"/>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xr:uid="{00000000-0002-0000-0300-000000000000}">
      <formula1>578457854578547000</formula1>
    </dataValidation>
    <dataValidation type="whole" allowBlank="1" showInputMessage="1" showErrorMessage="1" error="ERROR. DATO NO PERMITIDO" sqref="J10:J37" xr:uid="{00000000-0002-0000-0300-000001000000}">
      <formula1>0</formula1>
      <formula2>100</formula2>
    </dataValidation>
    <dataValidation type="whole" allowBlank="1" showInputMessage="1" showErrorMessage="1" error="ERROR. ESTA CELDA NO DEBE SER DILIGENCIADA_x000a__x000a_" sqref="G10:G37" xr:uid="{00000000-0002-0000-0300-000002000000}">
      <formula1>900000</formula1>
      <formula2>100000000</formula2>
    </dataValidation>
    <dataValidation type="whole" allowBlank="1" showInputMessage="1" showErrorMessage="1" error="ERROR. NO DEBE DILIGENCIAR ESTA CELDA" sqref="D10:D37" xr:uid="{00000000-0002-0000-0300-000003000000}">
      <formula1>10000000</formula1>
      <formula2>100000000000000</formula2>
    </dataValidation>
    <dataValidation type="whole" allowBlank="1" showInputMessage="1" showErrorMessage="1" error="ERROR. NO DEBE DILIGENCIAR ESTA CELDA" sqref="I6:K6" xr:uid="{00000000-0002-0000-0300-000004000000}">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1"/>
  <sheetViews>
    <sheetView showGridLines="0" topLeftCell="A4" zoomScale="80" zoomScaleNormal="80" workbookViewId="0">
      <selection activeCell="R40" sqref="R40"/>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75" t="s">
        <v>147</v>
      </c>
      <c r="D3" s="176"/>
      <c r="E3" s="176"/>
      <c r="F3" s="176"/>
      <c r="G3" s="176"/>
      <c r="H3" s="176"/>
      <c r="I3" s="176"/>
      <c r="J3" s="176"/>
      <c r="K3" s="176"/>
      <c r="L3" s="176"/>
      <c r="M3" s="176"/>
      <c r="N3" s="176"/>
      <c r="O3" s="176"/>
      <c r="P3" s="176"/>
      <c r="Q3" s="176"/>
      <c r="R3" s="176"/>
      <c r="S3" s="176"/>
      <c r="T3" s="176"/>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61"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41.984999999999999</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61"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56</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35.6</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24</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52.5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27" t="s">
        <v>29</v>
      </c>
      <c r="L59" s="227"/>
    </row>
    <row r="60" spans="2:21" x14ac:dyDescent="0.2"/>
    <row r="61" spans="2:2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V45"/>
  <sheetViews>
    <sheetView showGridLines="0" zoomScale="80" zoomScaleNormal="80" workbookViewId="0">
      <selection activeCell="E16" sqref="E1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75" t="s">
        <v>143</v>
      </c>
      <c r="D3" s="176"/>
      <c r="E3" s="176"/>
      <c r="F3" s="176"/>
      <c r="G3" s="176"/>
      <c r="H3" s="176"/>
      <c r="I3" s="176"/>
      <c r="J3" s="176"/>
      <c r="K3" s="176"/>
      <c r="L3" s="176"/>
      <c r="M3" s="65"/>
    </row>
    <row r="4" spans="2:13" ht="12" customHeight="1" thickBot="1" x14ac:dyDescent="0.3">
      <c r="B4" s="78"/>
      <c r="C4" s="7"/>
      <c r="D4" s="7"/>
      <c r="E4" s="7"/>
      <c r="F4" s="8"/>
      <c r="G4" s="7"/>
      <c r="H4" s="7"/>
      <c r="I4" s="7"/>
      <c r="J4" s="7"/>
      <c r="K4" s="7"/>
      <c r="L4" s="7"/>
      <c r="M4" s="65"/>
    </row>
    <row r="5" spans="2:13" ht="28.5" customHeight="1" thickTop="1" x14ac:dyDescent="0.25">
      <c r="B5" s="78"/>
      <c r="C5" s="228" t="s">
        <v>138</v>
      </c>
      <c r="D5" s="230" t="s">
        <v>139</v>
      </c>
      <c r="E5" s="230" t="s">
        <v>1</v>
      </c>
      <c r="F5" s="230" t="s">
        <v>28</v>
      </c>
      <c r="G5" s="242" t="s">
        <v>0</v>
      </c>
      <c r="H5" s="240" t="s">
        <v>158</v>
      </c>
      <c r="I5" s="238" t="s">
        <v>159</v>
      </c>
      <c r="J5" s="234" t="s">
        <v>140</v>
      </c>
      <c r="K5" s="236" t="s">
        <v>141</v>
      </c>
      <c r="L5" s="232" t="s">
        <v>142</v>
      </c>
      <c r="M5" s="65"/>
    </row>
    <row r="6" spans="2:13" ht="36" customHeight="1" thickBot="1" x14ac:dyDescent="0.3">
      <c r="B6" s="79"/>
      <c r="C6" s="229"/>
      <c r="D6" s="231"/>
      <c r="E6" s="231"/>
      <c r="F6" s="231"/>
      <c r="G6" s="243"/>
      <c r="H6" s="241"/>
      <c r="I6" s="239"/>
      <c r="J6" s="235"/>
      <c r="K6" s="237"/>
      <c r="L6" s="233"/>
      <c r="M6" s="65"/>
    </row>
    <row r="7" spans="2:13" ht="34.5" customHeight="1" thickTop="1" x14ac:dyDescent="0.25">
      <c r="B7" s="244"/>
      <c r="C7" s="247" t="s">
        <v>41</v>
      </c>
      <c r="D7" s="245" t="s">
        <v>38</v>
      </c>
      <c r="E7" s="100" t="s">
        <v>42</v>
      </c>
      <c r="F7" s="108">
        <f>+Autodiagnóstico!J10</f>
        <v>100</v>
      </c>
      <c r="G7" s="110"/>
      <c r="H7" s="111" t="s">
        <v>74</v>
      </c>
      <c r="I7" s="112" t="s">
        <v>97</v>
      </c>
      <c r="J7" s="123" t="s">
        <v>196</v>
      </c>
      <c r="K7" s="165" t="s">
        <v>197</v>
      </c>
      <c r="L7" s="124"/>
      <c r="M7" s="65"/>
    </row>
    <row r="8" spans="2:13" ht="48.75" customHeight="1" x14ac:dyDescent="0.25">
      <c r="B8" s="244"/>
      <c r="C8" s="248"/>
      <c r="D8" s="246"/>
      <c r="E8" s="99" t="s">
        <v>44</v>
      </c>
      <c r="F8" s="109">
        <f>+Autodiagnóstico!J11</f>
        <v>100</v>
      </c>
      <c r="G8" s="113"/>
      <c r="H8" s="114" t="s">
        <v>75</v>
      </c>
      <c r="I8" s="115" t="s">
        <v>97</v>
      </c>
      <c r="J8" s="125" t="s">
        <v>198</v>
      </c>
      <c r="K8" s="126"/>
      <c r="L8" s="126"/>
      <c r="M8" s="65"/>
    </row>
    <row r="9" spans="2:13" ht="57.75" customHeight="1" x14ac:dyDescent="0.25">
      <c r="B9" s="244"/>
      <c r="C9" s="248"/>
      <c r="D9" s="246"/>
      <c r="E9" s="99" t="s">
        <v>45</v>
      </c>
      <c r="F9" s="109">
        <f>+Autodiagnóstico!J12</f>
        <v>20</v>
      </c>
      <c r="G9" s="113"/>
      <c r="H9" s="114"/>
      <c r="I9" s="115" t="s">
        <v>97</v>
      </c>
      <c r="J9" s="166" t="s">
        <v>199</v>
      </c>
      <c r="K9" s="126" t="s">
        <v>200</v>
      </c>
      <c r="L9" s="126"/>
      <c r="M9" s="65"/>
    </row>
    <row r="10" spans="2:13" ht="84.75" customHeight="1" x14ac:dyDescent="0.25">
      <c r="B10" s="244"/>
      <c r="C10" s="248"/>
      <c r="D10" s="246"/>
      <c r="E10" s="99" t="s">
        <v>70</v>
      </c>
      <c r="F10" s="109">
        <f>+Autodiagnóstico!J13</f>
        <v>100</v>
      </c>
      <c r="G10" s="113" t="s">
        <v>77</v>
      </c>
      <c r="H10" s="114" t="s">
        <v>76</v>
      </c>
      <c r="I10" s="115" t="s">
        <v>97</v>
      </c>
      <c r="J10" s="125" t="s">
        <v>198</v>
      </c>
      <c r="K10" s="126"/>
      <c r="L10" s="126"/>
      <c r="M10" s="65"/>
    </row>
    <row r="11" spans="2:13" ht="47.25" customHeight="1" x14ac:dyDescent="0.25">
      <c r="B11" s="244"/>
      <c r="C11" s="248"/>
      <c r="D11" s="246"/>
      <c r="E11" s="99" t="s">
        <v>71</v>
      </c>
      <c r="F11" s="109">
        <f>+Autodiagnóstico!J14</f>
        <v>20</v>
      </c>
      <c r="G11" s="113" t="s">
        <v>79</v>
      </c>
      <c r="H11" s="114" t="s">
        <v>78</v>
      </c>
      <c r="I11" s="115" t="s">
        <v>97</v>
      </c>
      <c r="J11" s="166" t="s">
        <v>201</v>
      </c>
      <c r="K11" s="126" t="s">
        <v>197</v>
      </c>
      <c r="L11" s="126"/>
      <c r="M11" s="65"/>
    </row>
    <row r="12" spans="2:13" ht="93.75" customHeight="1" x14ac:dyDescent="0.25">
      <c r="B12" s="244"/>
      <c r="C12" s="248"/>
      <c r="D12" s="246"/>
      <c r="E12" s="104" t="s">
        <v>64</v>
      </c>
      <c r="F12" s="109">
        <f>+Autodiagnóstico!J15</f>
        <v>20</v>
      </c>
      <c r="G12" s="120" t="s">
        <v>84</v>
      </c>
      <c r="H12" s="121" t="s">
        <v>80</v>
      </c>
      <c r="I12" s="122" t="s">
        <v>97</v>
      </c>
      <c r="J12" s="167" t="s">
        <v>202</v>
      </c>
      <c r="K12" s="127" t="s">
        <v>197</v>
      </c>
      <c r="L12" s="127"/>
      <c r="M12" s="65"/>
    </row>
    <row r="13" spans="2:13" ht="41.25" customHeight="1" x14ac:dyDescent="0.25">
      <c r="B13" s="244"/>
      <c r="C13" s="248"/>
      <c r="D13" s="246" t="s">
        <v>39</v>
      </c>
      <c r="E13" s="130" t="s">
        <v>63</v>
      </c>
      <c r="F13" s="109">
        <f>+Autodiagnóstico!J16</f>
        <v>80</v>
      </c>
      <c r="G13" s="131"/>
      <c r="H13" s="132" t="s">
        <v>81</v>
      </c>
      <c r="I13" s="133" t="s">
        <v>97</v>
      </c>
      <c r="J13" s="168" t="s">
        <v>203</v>
      </c>
      <c r="K13" s="134" t="s">
        <v>197</v>
      </c>
      <c r="L13" s="134"/>
      <c r="M13" s="65"/>
    </row>
    <row r="14" spans="2:13" ht="42" customHeight="1" x14ac:dyDescent="0.25">
      <c r="B14" s="244"/>
      <c r="C14" s="248"/>
      <c r="D14" s="246"/>
      <c r="E14" s="101" t="s">
        <v>46</v>
      </c>
      <c r="F14" s="109">
        <f>+Autodiagnóstico!J17</f>
        <v>20</v>
      </c>
      <c r="G14" s="113"/>
      <c r="H14" s="114" t="s">
        <v>82</v>
      </c>
      <c r="I14" s="115" t="s">
        <v>97</v>
      </c>
      <c r="J14" s="166" t="s">
        <v>204</v>
      </c>
      <c r="K14" s="126" t="s">
        <v>197</v>
      </c>
      <c r="L14" s="126"/>
      <c r="M14" s="65"/>
    </row>
    <row r="15" spans="2:13" ht="40.5" customHeight="1" x14ac:dyDescent="0.25">
      <c r="B15" s="244"/>
      <c r="C15" s="248"/>
      <c r="D15" s="246"/>
      <c r="E15" s="102" t="s">
        <v>47</v>
      </c>
      <c r="F15" s="109">
        <f>+Autodiagnóstico!J18</f>
        <v>20</v>
      </c>
      <c r="G15" s="113"/>
      <c r="H15" s="114" t="s">
        <v>83</v>
      </c>
      <c r="I15" s="115" t="s">
        <v>97</v>
      </c>
      <c r="J15" s="166" t="s">
        <v>205</v>
      </c>
      <c r="K15" s="126" t="s">
        <v>197</v>
      </c>
      <c r="L15" s="126"/>
      <c r="M15" s="65"/>
    </row>
    <row r="16" spans="2:13" ht="76.5" x14ac:dyDescent="0.25">
      <c r="B16" s="244"/>
      <c r="C16" s="248"/>
      <c r="D16" s="246"/>
      <c r="E16" s="99" t="s">
        <v>64</v>
      </c>
      <c r="F16" s="109">
        <f>+Autodiagnóstico!J19</f>
        <v>60</v>
      </c>
      <c r="G16" s="113" t="s">
        <v>84</v>
      </c>
      <c r="H16" s="114" t="s">
        <v>85</v>
      </c>
      <c r="I16" s="115" t="s">
        <v>97</v>
      </c>
      <c r="J16" s="166" t="s">
        <v>206</v>
      </c>
      <c r="K16" s="126" t="s">
        <v>197</v>
      </c>
      <c r="L16" s="126"/>
      <c r="M16" s="65"/>
    </row>
    <row r="17" spans="2:13" ht="76.5" x14ac:dyDescent="0.25">
      <c r="B17" s="244"/>
      <c r="C17" s="248"/>
      <c r="D17" s="246"/>
      <c r="E17" s="99" t="s">
        <v>65</v>
      </c>
      <c r="F17" s="109">
        <f>+Autodiagnóstico!J20</f>
        <v>60</v>
      </c>
      <c r="G17" s="113" t="s">
        <v>84</v>
      </c>
      <c r="H17" s="114" t="s">
        <v>85</v>
      </c>
      <c r="I17" s="115" t="s">
        <v>97</v>
      </c>
      <c r="J17" s="166" t="s">
        <v>206</v>
      </c>
      <c r="K17" s="126" t="s">
        <v>197</v>
      </c>
      <c r="L17" s="126"/>
      <c r="M17" s="65"/>
    </row>
    <row r="18" spans="2:13" ht="76.5" x14ac:dyDescent="0.25">
      <c r="B18" s="244"/>
      <c r="C18" s="248"/>
      <c r="D18" s="246"/>
      <c r="E18" s="99" t="s">
        <v>48</v>
      </c>
      <c r="F18" s="109">
        <f>+Autodiagnóstico!J21</f>
        <v>20</v>
      </c>
      <c r="G18" s="113"/>
      <c r="H18" s="114" t="s">
        <v>86</v>
      </c>
      <c r="I18" s="115" t="s">
        <v>97</v>
      </c>
      <c r="J18" s="166" t="s">
        <v>207</v>
      </c>
      <c r="K18" s="126" t="s">
        <v>197</v>
      </c>
      <c r="L18" s="126"/>
      <c r="M18" s="65"/>
    </row>
    <row r="19" spans="2:13" ht="76.5" x14ac:dyDescent="0.25">
      <c r="B19" s="244"/>
      <c r="C19" s="248"/>
      <c r="D19" s="246"/>
      <c r="E19" s="99" t="s">
        <v>49</v>
      </c>
      <c r="F19" s="109">
        <f>+Autodiagnóstico!J22</f>
        <v>20</v>
      </c>
      <c r="G19" s="113"/>
      <c r="H19" s="114" t="s">
        <v>87</v>
      </c>
      <c r="I19" s="115" t="s">
        <v>97</v>
      </c>
      <c r="J19" s="166" t="s">
        <v>208</v>
      </c>
      <c r="K19" s="126" t="s">
        <v>197</v>
      </c>
      <c r="L19" s="126"/>
      <c r="M19" s="65"/>
    </row>
    <row r="20" spans="2:13" ht="60" x14ac:dyDescent="0.25">
      <c r="B20" s="244"/>
      <c r="C20" s="248"/>
      <c r="D20" s="246"/>
      <c r="E20" s="99" t="s">
        <v>50</v>
      </c>
      <c r="F20" s="109">
        <f>+Autodiagnóstico!J23</f>
        <v>20</v>
      </c>
      <c r="G20" s="113" t="s">
        <v>101</v>
      </c>
      <c r="H20" s="114" t="s">
        <v>88</v>
      </c>
      <c r="I20" s="115" t="s">
        <v>97</v>
      </c>
      <c r="J20" s="166" t="s">
        <v>209</v>
      </c>
      <c r="K20" s="126" t="s">
        <v>197</v>
      </c>
      <c r="L20" s="126"/>
      <c r="M20" s="65"/>
    </row>
    <row r="21" spans="2:13" ht="42.75" customHeight="1" x14ac:dyDescent="0.25">
      <c r="B21" s="244"/>
      <c r="C21" s="248"/>
      <c r="D21" s="246"/>
      <c r="E21" s="99" t="s">
        <v>105</v>
      </c>
      <c r="F21" s="109">
        <f>+Autodiagnóstico!J24</f>
        <v>20</v>
      </c>
      <c r="G21" s="116"/>
      <c r="H21" s="114" t="s">
        <v>99</v>
      </c>
      <c r="I21" s="115" t="s">
        <v>97</v>
      </c>
      <c r="J21" s="166" t="s">
        <v>210</v>
      </c>
      <c r="K21" s="126" t="s">
        <v>197</v>
      </c>
      <c r="L21" s="126"/>
      <c r="M21" s="65"/>
    </row>
    <row r="22" spans="2:13" ht="36" x14ac:dyDescent="0.25">
      <c r="B22" s="244"/>
      <c r="C22" s="248"/>
      <c r="D22" s="246"/>
      <c r="E22" s="99" t="s">
        <v>67</v>
      </c>
      <c r="F22" s="109">
        <f>+Autodiagnóstico!J25</f>
        <v>60</v>
      </c>
      <c r="G22" s="113"/>
      <c r="H22" s="114" t="s">
        <v>89</v>
      </c>
      <c r="I22" s="115" t="s">
        <v>97</v>
      </c>
      <c r="J22" s="166" t="s">
        <v>211</v>
      </c>
      <c r="K22" s="126" t="s">
        <v>197</v>
      </c>
      <c r="L22" s="126"/>
      <c r="M22" s="65"/>
    </row>
    <row r="23" spans="2:13" ht="38.25" x14ac:dyDescent="0.25">
      <c r="B23" s="244"/>
      <c r="C23" s="248"/>
      <c r="D23" s="246"/>
      <c r="E23" s="99" t="s">
        <v>51</v>
      </c>
      <c r="F23" s="109">
        <f>+Autodiagnóstico!J26</f>
        <v>20</v>
      </c>
      <c r="G23" s="113"/>
      <c r="H23" s="114" t="s">
        <v>90</v>
      </c>
      <c r="I23" s="115" t="s">
        <v>97</v>
      </c>
      <c r="J23" s="166" t="s">
        <v>212</v>
      </c>
      <c r="K23" s="126" t="s">
        <v>197</v>
      </c>
      <c r="L23" s="126"/>
      <c r="M23" s="65"/>
    </row>
    <row r="24" spans="2:13" ht="48" x14ac:dyDescent="0.25">
      <c r="B24" s="244"/>
      <c r="C24" s="248"/>
      <c r="D24" s="246"/>
      <c r="E24" s="99" t="s">
        <v>56</v>
      </c>
      <c r="F24" s="109">
        <f>+Autodiagnóstico!J27</f>
        <v>20</v>
      </c>
      <c r="G24" s="113"/>
      <c r="H24" s="114" t="s">
        <v>91</v>
      </c>
      <c r="I24" s="115" t="s">
        <v>97</v>
      </c>
      <c r="J24" s="166" t="s">
        <v>213</v>
      </c>
      <c r="K24" s="126" t="s">
        <v>197</v>
      </c>
      <c r="L24" s="126"/>
      <c r="M24" s="65"/>
    </row>
    <row r="25" spans="2:13" ht="48" x14ac:dyDescent="0.25">
      <c r="B25" s="244"/>
      <c r="C25" s="248"/>
      <c r="D25" s="246"/>
      <c r="E25" s="104" t="s">
        <v>68</v>
      </c>
      <c r="F25" s="109">
        <f>+Autodiagnóstico!J28</f>
        <v>40</v>
      </c>
      <c r="G25" s="120"/>
      <c r="H25" s="121" t="s">
        <v>92</v>
      </c>
      <c r="I25" s="122" t="s">
        <v>97</v>
      </c>
      <c r="J25" s="167" t="s">
        <v>214</v>
      </c>
      <c r="K25" s="127" t="s">
        <v>197</v>
      </c>
      <c r="L25" s="127"/>
      <c r="M25" s="65"/>
    </row>
    <row r="26" spans="2:13" ht="60" x14ac:dyDescent="0.25">
      <c r="B26" s="244"/>
      <c r="C26" s="248"/>
      <c r="D26" s="246" t="s">
        <v>55</v>
      </c>
      <c r="E26" s="130" t="s">
        <v>52</v>
      </c>
      <c r="F26" s="109">
        <f>+Autodiagnóstico!J29</f>
        <v>20</v>
      </c>
      <c r="G26" s="131"/>
      <c r="H26" s="132" t="s">
        <v>93</v>
      </c>
      <c r="I26" s="133" t="s">
        <v>97</v>
      </c>
      <c r="J26" s="168" t="s">
        <v>215</v>
      </c>
      <c r="K26" s="134" t="s">
        <v>197</v>
      </c>
      <c r="L26" s="134"/>
      <c r="M26" s="65"/>
    </row>
    <row r="27" spans="2:13" ht="25.5" x14ac:dyDescent="0.25">
      <c r="B27" s="244"/>
      <c r="C27" s="248"/>
      <c r="D27" s="246"/>
      <c r="E27" s="99" t="s">
        <v>103</v>
      </c>
      <c r="F27" s="109">
        <f>+Autodiagnóstico!J30</f>
        <v>20</v>
      </c>
      <c r="G27" s="113"/>
      <c r="H27" s="114" t="s">
        <v>93</v>
      </c>
      <c r="I27" s="115" t="s">
        <v>97</v>
      </c>
      <c r="J27" s="166" t="s">
        <v>216</v>
      </c>
      <c r="K27" s="126" t="s">
        <v>197</v>
      </c>
      <c r="L27" s="126"/>
      <c r="M27" s="65"/>
    </row>
    <row r="28" spans="2:13" ht="102" x14ac:dyDescent="0.25">
      <c r="B28" s="244"/>
      <c r="C28" s="248"/>
      <c r="D28" s="246"/>
      <c r="E28" s="99" t="s">
        <v>106</v>
      </c>
      <c r="F28" s="109">
        <f>+Autodiagnóstico!J31</f>
        <v>20</v>
      </c>
      <c r="G28" s="113" t="s">
        <v>100</v>
      </c>
      <c r="H28" s="117" t="s">
        <v>108</v>
      </c>
      <c r="I28" s="115" t="s">
        <v>97</v>
      </c>
      <c r="J28" s="166" t="s">
        <v>217</v>
      </c>
      <c r="K28" s="126" t="s">
        <v>200</v>
      </c>
      <c r="L28" s="126"/>
      <c r="M28" s="65"/>
    </row>
    <row r="29" spans="2:13" ht="89.25" x14ac:dyDescent="0.25">
      <c r="B29" s="244"/>
      <c r="C29" s="248"/>
      <c r="D29" s="246"/>
      <c r="E29" s="99" t="s">
        <v>102</v>
      </c>
      <c r="F29" s="109">
        <f>+Autodiagnóstico!J32</f>
        <v>30</v>
      </c>
      <c r="G29" s="113"/>
      <c r="H29" s="118" t="s">
        <v>109</v>
      </c>
      <c r="I29" s="115" t="s">
        <v>97</v>
      </c>
      <c r="J29" s="166" t="s">
        <v>218</v>
      </c>
      <c r="K29" s="126" t="s">
        <v>197</v>
      </c>
      <c r="L29" s="126"/>
      <c r="M29" s="65"/>
    </row>
    <row r="30" spans="2:13" ht="72" x14ac:dyDescent="0.25">
      <c r="B30" s="78"/>
      <c r="C30" s="248"/>
      <c r="D30" s="246"/>
      <c r="E30" s="104" t="s">
        <v>54</v>
      </c>
      <c r="F30" s="109">
        <f>+Autodiagnóstico!J33</f>
        <v>30</v>
      </c>
      <c r="G30" s="120"/>
      <c r="H30" s="121" t="s">
        <v>93</v>
      </c>
      <c r="I30" s="122" t="s">
        <v>97</v>
      </c>
      <c r="J30" s="167" t="s">
        <v>219</v>
      </c>
      <c r="K30" s="127" t="s">
        <v>197</v>
      </c>
      <c r="L30" s="127"/>
      <c r="M30" s="65"/>
    </row>
    <row r="31" spans="2:13" ht="84" x14ac:dyDescent="0.25">
      <c r="B31" s="78"/>
      <c r="C31" s="248"/>
      <c r="D31" s="245" t="s">
        <v>40</v>
      </c>
      <c r="E31" s="100" t="s">
        <v>107</v>
      </c>
      <c r="F31" s="108">
        <f>+Autodiagnóstico!J34</f>
        <v>20</v>
      </c>
      <c r="G31" s="135" t="s">
        <v>98</v>
      </c>
      <c r="H31" s="136" t="s">
        <v>110</v>
      </c>
      <c r="I31" s="128" t="s">
        <v>97</v>
      </c>
      <c r="J31" s="169" t="s">
        <v>220</v>
      </c>
      <c r="K31" s="129" t="s">
        <v>221</v>
      </c>
      <c r="L31" s="129"/>
      <c r="M31" s="65"/>
    </row>
    <row r="32" spans="2:13" ht="36" x14ac:dyDescent="0.25">
      <c r="B32" s="78"/>
      <c r="C32" s="248"/>
      <c r="D32" s="246"/>
      <c r="E32" s="99" t="s">
        <v>58</v>
      </c>
      <c r="F32" s="109">
        <f>+Autodiagnóstico!J35</f>
        <v>80</v>
      </c>
      <c r="G32" s="119"/>
      <c r="H32" s="114" t="s">
        <v>94</v>
      </c>
      <c r="I32" s="115" t="s">
        <v>97</v>
      </c>
      <c r="J32" s="166" t="s">
        <v>222</v>
      </c>
      <c r="K32" s="126" t="s">
        <v>197</v>
      </c>
      <c r="L32" s="126"/>
      <c r="M32" s="65"/>
    </row>
    <row r="33" spans="2:13" ht="60" x14ac:dyDescent="0.25">
      <c r="B33" s="78"/>
      <c r="C33" s="248"/>
      <c r="D33" s="246"/>
      <c r="E33" s="103" t="s">
        <v>69</v>
      </c>
      <c r="F33" s="109">
        <f>+Autodiagnóstico!J36</f>
        <v>60</v>
      </c>
      <c r="G33" s="113"/>
      <c r="H33" s="114" t="s">
        <v>95</v>
      </c>
      <c r="I33" s="115" t="s">
        <v>97</v>
      </c>
      <c r="J33" s="170" t="s">
        <v>223</v>
      </c>
      <c r="K33" s="126" t="s">
        <v>197</v>
      </c>
      <c r="L33" s="126"/>
      <c r="M33" s="65"/>
    </row>
    <row r="34" spans="2:13" ht="38.25" x14ac:dyDescent="0.25">
      <c r="B34" s="78"/>
      <c r="C34" s="248"/>
      <c r="D34" s="246"/>
      <c r="E34" s="105" t="s">
        <v>59</v>
      </c>
      <c r="F34" s="109">
        <f>+Autodiagnóstico!J37</f>
        <v>50</v>
      </c>
      <c r="G34" s="120"/>
      <c r="H34" s="121" t="s">
        <v>96</v>
      </c>
      <c r="I34" s="122" t="s">
        <v>97</v>
      </c>
      <c r="J34" s="167" t="s">
        <v>224</v>
      </c>
      <c r="K34" s="127" t="s">
        <v>221</v>
      </c>
      <c r="L34" s="127"/>
      <c r="M34" s="65"/>
    </row>
    <row r="35" spans="2:13" ht="8.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sheetData>
  <protectedRanges>
    <protectedRange sqref="J7:L34" name="Planeacion"/>
  </protectedRanges>
  <mergeCells count="17">
    <mergeCell ref="B7:B29"/>
    <mergeCell ref="D7:D12"/>
    <mergeCell ref="C7:C34"/>
    <mergeCell ref="D13:D25"/>
    <mergeCell ref="D26:D30"/>
    <mergeCell ref="D31:D34"/>
    <mergeCell ref="C3:L3"/>
    <mergeCell ref="C5:C6"/>
    <mergeCell ref="D5:D6"/>
    <mergeCell ref="E5:E6"/>
    <mergeCell ref="L5:L6"/>
    <mergeCell ref="J5:J6"/>
    <mergeCell ref="K5:K6"/>
    <mergeCell ref="I5:I6"/>
    <mergeCell ref="H5:H6"/>
    <mergeCell ref="G5:G6"/>
    <mergeCell ref="F5:F6"/>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L34">
    <cfRule type="expression" dxfId="0" priority="42">
      <formula>$F$7:$F$29&gt;80</formula>
    </cfRule>
  </conditionalFormatting>
  <dataValidations count="1">
    <dataValidation type="whole" allowBlank="1" showInputMessage="1" showErrorMessage="1" error="ERROR. NO DEBE DILIGENCIAR ESTAS CELDAS" sqref="F7:F34" xr:uid="{00000000-0002-0000-0500-000000000000}">
      <formula1>100000000000</formula1>
      <formula2>1000000000000</formula2>
    </dataValidation>
  </dataValidations>
  <hyperlinks>
    <hyperlink ref="I7" r:id="rId1" display="http://repositorio.archivogeneral.gov.co/repositorio/_x000a_" xr:uid="{00000000-0004-0000-0500-000000000000}"/>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2021-12-06T22:45:11Z</dcterms:modified>
</cp:coreProperties>
</file>